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132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P59" i="1"/>
  <c r="N59" i="1"/>
  <c r="O59" i="1" s="1"/>
  <c r="L59" i="1"/>
  <c r="M59" i="1" s="1"/>
  <c r="J59" i="1"/>
  <c r="K59" i="1" s="1"/>
  <c r="G59" i="1"/>
  <c r="I59" i="1" s="1"/>
  <c r="R58" i="1"/>
  <c r="S58" i="1" s="1"/>
  <c r="P58" i="1"/>
  <c r="Q58" i="1" s="1"/>
  <c r="N58" i="1"/>
  <c r="O58" i="1" s="1"/>
  <c r="L58" i="1"/>
  <c r="M58" i="1" s="1"/>
  <c r="J58" i="1"/>
  <c r="K58" i="1" s="1"/>
  <c r="H58" i="1"/>
  <c r="G58" i="1"/>
  <c r="R57" i="1"/>
  <c r="S57" i="1" s="1"/>
  <c r="P57" i="1"/>
  <c r="Q57" i="1" s="1"/>
  <c r="N57" i="1"/>
  <c r="O57" i="1" s="1"/>
  <c r="L57" i="1"/>
  <c r="M57" i="1" s="1"/>
  <c r="J57" i="1"/>
  <c r="K57" i="1" s="1"/>
  <c r="G57" i="1"/>
  <c r="R56" i="1"/>
  <c r="P56" i="1"/>
  <c r="Q56" i="1" s="1"/>
  <c r="N56" i="1"/>
  <c r="O56" i="1" s="1"/>
  <c r="L56" i="1"/>
  <c r="M56" i="1" s="1"/>
  <c r="J56" i="1"/>
  <c r="K56" i="1" s="1"/>
  <c r="T56" i="1" s="1"/>
  <c r="G56" i="1"/>
  <c r="H56" i="1" s="1"/>
  <c r="R55" i="1"/>
  <c r="S55" i="1" s="1"/>
  <c r="P55" i="1"/>
  <c r="Q55" i="1" s="1"/>
  <c r="N55" i="1"/>
  <c r="O55" i="1" s="1"/>
  <c r="L55" i="1"/>
  <c r="M55" i="1" s="1"/>
  <c r="J55" i="1"/>
  <c r="K55" i="1" s="1"/>
  <c r="G55" i="1"/>
  <c r="H55" i="1" s="1"/>
  <c r="R54" i="1"/>
  <c r="P54" i="1"/>
  <c r="Q54" i="1" s="1"/>
  <c r="N54" i="1"/>
  <c r="O54" i="1" s="1"/>
  <c r="L54" i="1"/>
  <c r="M54" i="1" s="1"/>
  <c r="J54" i="1"/>
  <c r="K54" i="1" s="1"/>
  <c r="G54" i="1"/>
  <c r="H54" i="1" s="1"/>
  <c r="R53" i="1"/>
  <c r="P53" i="1"/>
  <c r="Q53" i="1" s="1"/>
  <c r="N53" i="1"/>
  <c r="O53" i="1" s="1"/>
  <c r="L53" i="1"/>
  <c r="M53" i="1" s="1"/>
  <c r="J53" i="1"/>
  <c r="K53" i="1" s="1"/>
  <c r="I53" i="1"/>
  <c r="H53" i="1"/>
  <c r="G53" i="1"/>
  <c r="R52" i="1"/>
  <c r="S52" i="1" s="1"/>
  <c r="P52" i="1"/>
  <c r="Q52" i="1" s="1"/>
  <c r="N52" i="1"/>
  <c r="O52" i="1" s="1"/>
  <c r="L52" i="1"/>
  <c r="M52" i="1" s="1"/>
  <c r="J52" i="1"/>
  <c r="K52" i="1" s="1"/>
  <c r="G52" i="1"/>
  <c r="I52" i="1" s="1"/>
  <c r="R51" i="1"/>
  <c r="S51" i="1" s="1"/>
  <c r="P51" i="1"/>
  <c r="Q51" i="1" s="1"/>
  <c r="N51" i="1"/>
  <c r="O51" i="1" s="1"/>
  <c r="L51" i="1"/>
  <c r="M51" i="1" s="1"/>
  <c r="J51" i="1"/>
  <c r="K51" i="1" s="1"/>
  <c r="G51" i="1"/>
  <c r="I51" i="1" s="1"/>
  <c r="R50" i="1"/>
  <c r="S50" i="1" s="1"/>
  <c r="P50" i="1"/>
  <c r="Q50" i="1" s="1"/>
  <c r="N50" i="1"/>
  <c r="O50" i="1" s="1"/>
  <c r="L50" i="1"/>
  <c r="M50" i="1" s="1"/>
  <c r="J50" i="1"/>
  <c r="K50" i="1" s="1"/>
  <c r="G50" i="1"/>
  <c r="H50" i="1" s="1"/>
  <c r="S49" i="1"/>
  <c r="R49" i="1"/>
  <c r="P49" i="1"/>
  <c r="Q49" i="1" s="1"/>
  <c r="N49" i="1"/>
  <c r="O49" i="1" s="1"/>
  <c r="L49" i="1"/>
  <c r="M49" i="1" s="1"/>
  <c r="J49" i="1"/>
  <c r="K49" i="1" s="1"/>
  <c r="G49" i="1"/>
  <c r="H49" i="1" s="1"/>
  <c r="R48" i="1"/>
  <c r="S48" i="1" s="1"/>
  <c r="P48" i="1"/>
  <c r="Q48" i="1" s="1"/>
  <c r="N48" i="1"/>
  <c r="O48" i="1" s="1"/>
  <c r="L48" i="1"/>
  <c r="M48" i="1" s="1"/>
  <c r="J48" i="1"/>
  <c r="K48" i="1" s="1"/>
  <c r="G48" i="1"/>
  <c r="I48" i="1" s="1"/>
  <c r="R47" i="1"/>
  <c r="P47" i="1"/>
  <c r="Q47" i="1" s="1"/>
  <c r="N47" i="1"/>
  <c r="O47" i="1" s="1"/>
  <c r="L47" i="1"/>
  <c r="M47" i="1" s="1"/>
  <c r="J47" i="1"/>
  <c r="K47" i="1" s="1"/>
  <c r="G47" i="1"/>
  <c r="H47" i="1" s="1"/>
  <c r="R46" i="1"/>
  <c r="S46" i="1" s="1"/>
  <c r="P46" i="1"/>
  <c r="Q46" i="1" s="1"/>
  <c r="N46" i="1"/>
  <c r="O46" i="1" s="1"/>
  <c r="L46" i="1"/>
  <c r="M46" i="1" s="1"/>
  <c r="J46" i="1"/>
  <c r="K46" i="1" s="1"/>
  <c r="G46" i="1"/>
  <c r="H46" i="1" s="1"/>
  <c r="R45" i="1"/>
  <c r="P45" i="1"/>
  <c r="Q45" i="1" s="1"/>
  <c r="N45" i="1"/>
  <c r="O45" i="1" s="1"/>
  <c r="L45" i="1"/>
  <c r="M45" i="1" s="1"/>
  <c r="J45" i="1"/>
  <c r="K45" i="1" s="1"/>
  <c r="G45" i="1"/>
  <c r="I45" i="1" s="1"/>
  <c r="R44" i="1"/>
  <c r="S44" i="1" s="1"/>
  <c r="P44" i="1"/>
  <c r="Q44" i="1" s="1"/>
  <c r="N44" i="1"/>
  <c r="O44" i="1" s="1"/>
  <c r="L44" i="1"/>
  <c r="M44" i="1" s="1"/>
  <c r="J44" i="1"/>
  <c r="K44" i="1" s="1"/>
  <c r="T44" i="1" s="1"/>
  <c r="G44" i="1"/>
  <c r="H44" i="1" s="1"/>
  <c r="R43" i="1"/>
  <c r="S43" i="1" s="1"/>
  <c r="P43" i="1"/>
  <c r="Q43" i="1" s="1"/>
  <c r="O43" i="1"/>
  <c r="N43" i="1"/>
  <c r="L43" i="1"/>
  <c r="M43" i="1" s="1"/>
  <c r="J43" i="1"/>
  <c r="K43" i="1" s="1"/>
  <c r="G43" i="1"/>
  <c r="I43" i="1" s="1"/>
  <c r="R42" i="1"/>
  <c r="S42" i="1" s="1"/>
  <c r="P42" i="1"/>
  <c r="Q42" i="1" s="1"/>
  <c r="N42" i="1"/>
  <c r="O42" i="1" s="1"/>
  <c r="L42" i="1"/>
  <c r="M42" i="1" s="1"/>
  <c r="J42" i="1"/>
  <c r="K42" i="1" s="1"/>
  <c r="G42" i="1"/>
  <c r="H42" i="1" s="1"/>
  <c r="R41" i="1"/>
  <c r="Q41" i="1"/>
  <c r="P41" i="1"/>
  <c r="N41" i="1"/>
  <c r="O41" i="1" s="1"/>
  <c r="L41" i="1"/>
  <c r="M41" i="1" s="1"/>
  <c r="J41" i="1"/>
  <c r="K41" i="1" s="1"/>
  <c r="G41" i="1"/>
  <c r="H41" i="1" s="1"/>
  <c r="R40" i="1"/>
  <c r="S40" i="1" s="1"/>
  <c r="P40" i="1"/>
  <c r="Q40" i="1" s="1"/>
  <c r="N40" i="1"/>
  <c r="O40" i="1" s="1"/>
  <c r="L40" i="1"/>
  <c r="M40" i="1" s="1"/>
  <c r="J40" i="1"/>
  <c r="K40" i="1" s="1"/>
  <c r="G40" i="1"/>
  <c r="H40" i="1" s="1"/>
  <c r="R39" i="1"/>
  <c r="S39" i="1" s="1"/>
  <c r="P39" i="1"/>
  <c r="Q39" i="1" s="1"/>
  <c r="N39" i="1"/>
  <c r="O39" i="1" s="1"/>
  <c r="L39" i="1"/>
  <c r="M39" i="1" s="1"/>
  <c r="J39" i="1"/>
  <c r="K39" i="1" s="1"/>
  <c r="G39" i="1"/>
  <c r="H39" i="1" s="1"/>
  <c r="R38" i="1"/>
  <c r="P38" i="1"/>
  <c r="Q38" i="1" s="1"/>
  <c r="N38" i="1"/>
  <c r="O38" i="1" s="1"/>
  <c r="L38" i="1"/>
  <c r="M38" i="1" s="1"/>
  <c r="J38" i="1"/>
  <c r="K38" i="1" s="1"/>
  <c r="G38" i="1"/>
  <c r="I38" i="1" s="1"/>
  <c r="R37" i="1"/>
  <c r="S37" i="1" s="1"/>
  <c r="P37" i="1"/>
  <c r="Q37" i="1" s="1"/>
  <c r="N37" i="1"/>
  <c r="O37" i="1" s="1"/>
  <c r="L37" i="1"/>
  <c r="M37" i="1" s="1"/>
  <c r="J37" i="1"/>
  <c r="K37" i="1" s="1"/>
  <c r="G37" i="1"/>
  <c r="H37" i="1" s="1"/>
  <c r="R36" i="1"/>
  <c r="S36" i="1" s="1"/>
  <c r="P36" i="1"/>
  <c r="Q36" i="1" s="1"/>
  <c r="N36" i="1"/>
  <c r="O36" i="1" s="1"/>
  <c r="L36" i="1"/>
  <c r="M36" i="1" s="1"/>
  <c r="J36" i="1"/>
  <c r="K36" i="1" s="1"/>
  <c r="G36" i="1"/>
  <c r="H36" i="1" s="1"/>
  <c r="R35" i="1"/>
  <c r="S35" i="1" s="1"/>
  <c r="P35" i="1"/>
  <c r="Q35" i="1" s="1"/>
  <c r="N35" i="1"/>
  <c r="O35" i="1" s="1"/>
  <c r="L35" i="1"/>
  <c r="M35" i="1" s="1"/>
  <c r="J35" i="1"/>
  <c r="K35" i="1" s="1"/>
  <c r="G35" i="1"/>
  <c r="H35" i="1" s="1"/>
  <c r="R34" i="1"/>
  <c r="S34" i="1" s="1"/>
  <c r="P34" i="1"/>
  <c r="Q34" i="1" s="1"/>
  <c r="N34" i="1"/>
  <c r="O34" i="1" s="1"/>
  <c r="L34" i="1"/>
  <c r="M34" i="1" s="1"/>
  <c r="J34" i="1"/>
  <c r="K34" i="1" s="1"/>
  <c r="G34" i="1"/>
  <c r="I34" i="1" s="1"/>
  <c r="R33" i="1"/>
  <c r="P33" i="1"/>
  <c r="Q33" i="1" s="1"/>
  <c r="N33" i="1"/>
  <c r="O33" i="1" s="1"/>
  <c r="L33" i="1"/>
  <c r="M33" i="1" s="1"/>
  <c r="J33" i="1"/>
  <c r="K33" i="1" s="1"/>
  <c r="G33" i="1"/>
  <c r="H33" i="1" s="1"/>
  <c r="R32" i="1"/>
  <c r="P32" i="1"/>
  <c r="Q32" i="1" s="1"/>
  <c r="N32" i="1"/>
  <c r="O32" i="1" s="1"/>
  <c r="L32" i="1"/>
  <c r="M32" i="1" s="1"/>
  <c r="J32" i="1"/>
  <c r="K32" i="1" s="1"/>
  <c r="G32" i="1"/>
  <c r="H32" i="1" s="1"/>
  <c r="R31" i="1"/>
  <c r="P31" i="1"/>
  <c r="Q31" i="1" s="1"/>
  <c r="N31" i="1"/>
  <c r="O31" i="1" s="1"/>
  <c r="L31" i="1"/>
  <c r="M31" i="1" s="1"/>
  <c r="J31" i="1"/>
  <c r="K31" i="1" s="1"/>
  <c r="G31" i="1"/>
  <c r="H31" i="1" s="1"/>
  <c r="R30" i="1"/>
  <c r="P30" i="1"/>
  <c r="Q30" i="1" s="1"/>
  <c r="N30" i="1"/>
  <c r="O30" i="1" s="1"/>
  <c r="L30" i="1"/>
  <c r="M30" i="1" s="1"/>
  <c r="J30" i="1"/>
  <c r="K30" i="1" s="1"/>
  <c r="G30" i="1"/>
  <c r="I30" i="1" s="1"/>
  <c r="R29" i="1"/>
  <c r="P29" i="1"/>
  <c r="Q29" i="1" s="1"/>
  <c r="N29" i="1"/>
  <c r="O29" i="1" s="1"/>
  <c r="L29" i="1"/>
  <c r="M29" i="1" s="1"/>
  <c r="J29" i="1"/>
  <c r="K29" i="1" s="1"/>
  <c r="G29" i="1"/>
  <c r="H29" i="1" s="1"/>
  <c r="R28" i="1"/>
  <c r="P28" i="1"/>
  <c r="Q28" i="1" s="1"/>
  <c r="N28" i="1"/>
  <c r="O28" i="1" s="1"/>
  <c r="L28" i="1"/>
  <c r="M28" i="1" s="1"/>
  <c r="J28" i="1"/>
  <c r="K28" i="1" s="1"/>
  <c r="I28" i="1"/>
  <c r="G28" i="1"/>
  <c r="H28" i="1" s="1"/>
  <c r="R27" i="1"/>
  <c r="Q27" i="1"/>
  <c r="P27" i="1"/>
  <c r="N27" i="1"/>
  <c r="O27" i="1" s="1"/>
  <c r="L27" i="1"/>
  <c r="M27" i="1" s="1"/>
  <c r="J27" i="1"/>
  <c r="K27" i="1" s="1"/>
  <c r="G27" i="1"/>
  <c r="H27" i="1" s="1"/>
  <c r="R26" i="1"/>
  <c r="P26" i="1"/>
  <c r="Q26" i="1" s="1"/>
  <c r="N26" i="1"/>
  <c r="O26" i="1" s="1"/>
  <c r="L26" i="1"/>
  <c r="M26" i="1" s="1"/>
  <c r="J26" i="1"/>
  <c r="K26" i="1" s="1"/>
  <c r="G26" i="1"/>
  <c r="H26" i="1" s="1"/>
  <c r="R25" i="1"/>
  <c r="S25" i="1" s="1"/>
  <c r="P25" i="1"/>
  <c r="Q25" i="1" s="1"/>
  <c r="N25" i="1"/>
  <c r="O25" i="1" s="1"/>
  <c r="L25" i="1"/>
  <c r="M25" i="1" s="1"/>
  <c r="J25" i="1"/>
  <c r="K25" i="1" s="1"/>
  <c r="I25" i="1"/>
  <c r="G25" i="1"/>
  <c r="H25" i="1" s="1"/>
  <c r="R24" i="1"/>
  <c r="S24" i="1" s="1"/>
  <c r="P24" i="1"/>
  <c r="Q24" i="1" s="1"/>
  <c r="N24" i="1"/>
  <c r="O24" i="1" s="1"/>
  <c r="L24" i="1"/>
  <c r="M24" i="1" s="1"/>
  <c r="J24" i="1"/>
  <c r="K24" i="1" s="1"/>
  <c r="G24" i="1"/>
  <c r="S23" i="1"/>
  <c r="R23" i="1"/>
  <c r="P23" i="1"/>
  <c r="Q23" i="1" s="1"/>
  <c r="N23" i="1"/>
  <c r="O23" i="1" s="1"/>
  <c r="L23" i="1"/>
  <c r="M23" i="1" s="1"/>
  <c r="J23" i="1"/>
  <c r="K23" i="1" s="1"/>
  <c r="G23" i="1"/>
  <c r="I23" i="1" s="1"/>
  <c r="R22" i="1"/>
  <c r="P22" i="1"/>
  <c r="Q22" i="1" s="1"/>
  <c r="N22" i="1"/>
  <c r="O22" i="1" s="1"/>
  <c r="L22" i="1"/>
  <c r="M22" i="1" s="1"/>
  <c r="J22" i="1"/>
  <c r="K22" i="1" s="1"/>
  <c r="G22" i="1"/>
  <c r="H22" i="1" s="1"/>
  <c r="R21" i="1"/>
  <c r="P21" i="1"/>
  <c r="Q21" i="1" s="1"/>
  <c r="N21" i="1"/>
  <c r="O21" i="1" s="1"/>
  <c r="L21" i="1"/>
  <c r="M21" i="1" s="1"/>
  <c r="J21" i="1"/>
  <c r="K21" i="1" s="1"/>
  <c r="G21" i="1"/>
  <c r="H21" i="1" s="1"/>
  <c r="R20" i="1"/>
  <c r="S20" i="1" s="1"/>
  <c r="P20" i="1"/>
  <c r="Q20" i="1" s="1"/>
  <c r="N20" i="1"/>
  <c r="O20" i="1" s="1"/>
  <c r="L20" i="1"/>
  <c r="M20" i="1" s="1"/>
  <c r="J20" i="1"/>
  <c r="K20" i="1" s="1"/>
  <c r="G20" i="1"/>
  <c r="H20" i="1" s="1"/>
  <c r="R19" i="1"/>
  <c r="P19" i="1"/>
  <c r="Q19" i="1" s="1"/>
  <c r="N19" i="1"/>
  <c r="O19" i="1" s="1"/>
  <c r="L19" i="1"/>
  <c r="M19" i="1" s="1"/>
  <c r="J19" i="1"/>
  <c r="K19" i="1" s="1"/>
  <c r="G19" i="1"/>
  <c r="H19" i="1" s="1"/>
  <c r="R18" i="1"/>
  <c r="P18" i="1"/>
  <c r="Q18" i="1" s="1"/>
  <c r="N18" i="1"/>
  <c r="O18" i="1" s="1"/>
  <c r="L18" i="1"/>
  <c r="M18" i="1" s="1"/>
  <c r="J18" i="1"/>
  <c r="K18" i="1" s="1"/>
  <c r="G18" i="1"/>
  <c r="H18" i="1" s="1"/>
  <c r="R17" i="1"/>
  <c r="P17" i="1"/>
  <c r="Q17" i="1" s="1"/>
  <c r="N17" i="1"/>
  <c r="O17" i="1" s="1"/>
  <c r="L17" i="1"/>
  <c r="M17" i="1" s="1"/>
  <c r="J17" i="1"/>
  <c r="K17" i="1" s="1"/>
  <c r="G17" i="1"/>
  <c r="H17" i="1" s="1"/>
  <c r="R16" i="1"/>
  <c r="P16" i="1"/>
  <c r="Q16" i="1" s="1"/>
  <c r="N16" i="1"/>
  <c r="O16" i="1" s="1"/>
  <c r="L16" i="1"/>
  <c r="M16" i="1" s="1"/>
  <c r="J16" i="1"/>
  <c r="K16" i="1" s="1"/>
  <c r="G16" i="1"/>
  <c r="I16" i="1" s="1"/>
  <c r="S15" i="1"/>
  <c r="R15" i="1"/>
  <c r="P15" i="1"/>
  <c r="Q15" i="1" s="1"/>
  <c r="O15" i="1"/>
  <c r="N15" i="1"/>
  <c r="L15" i="1"/>
  <c r="M15" i="1" s="1"/>
  <c r="J15" i="1"/>
  <c r="K15" i="1" s="1"/>
  <c r="G15" i="1"/>
  <c r="H15" i="1" s="1"/>
  <c r="R14" i="1"/>
  <c r="S14" i="1" s="1"/>
  <c r="P14" i="1"/>
  <c r="Q14" i="1" s="1"/>
  <c r="N14" i="1"/>
  <c r="O14" i="1" s="1"/>
  <c r="L14" i="1"/>
  <c r="M14" i="1" s="1"/>
  <c r="J14" i="1"/>
  <c r="K14" i="1" s="1"/>
  <c r="G14" i="1"/>
  <c r="H14" i="1" s="1"/>
  <c r="R13" i="1"/>
  <c r="S13" i="1" s="1"/>
  <c r="P13" i="1"/>
  <c r="Q13" i="1" s="1"/>
  <c r="N13" i="1"/>
  <c r="O13" i="1" s="1"/>
  <c r="L13" i="1"/>
  <c r="M13" i="1" s="1"/>
  <c r="J13" i="1"/>
  <c r="K13" i="1" s="1"/>
  <c r="G13" i="1"/>
  <c r="R12" i="1"/>
  <c r="P12" i="1"/>
  <c r="Q12" i="1" s="1"/>
  <c r="N12" i="1"/>
  <c r="O12" i="1" s="1"/>
  <c r="L12" i="1"/>
  <c r="M12" i="1" s="1"/>
  <c r="J12" i="1"/>
  <c r="K12" i="1" s="1"/>
  <c r="G12" i="1"/>
  <c r="H12" i="1" s="1"/>
  <c r="R11" i="1"/>
  <c r="P11" i="1"/>
  <c r="Q11" i="1" s="1"/>
  <c r="N11" i="1"/>
  <c r="O11" i="1" s="1"/>
  <c r="L11" i="1"/>
  <c r="M11" i="1" s="1"/>
  <c r="J11" i="1"/>
  <c r="K11" i="1" s="1"/>
  <c r="G11" i="1"/>
  <c r="H11" i="1" s="1"/>
  <c r="R10" i="1"/>
  <c r="S10" i="1" s="1"/>
  <c r="P10" i="1"/>
  <c r="Q10" i="1" s="1"/>
  <c r="O10" i="1"/>
  <c r="N10" i="1"/>
  <c r="L10" i="1"/>
  <c r="M10" i="1" s="1"/>
  <c r="K10" i="1"/>
  <c r="J10" i="1"/>
  <c r="G10" i="1"/>
  <c r="R9" i="1"/>
  <c r="P9" i="1"/>
  <c r="Q9" i="1" s="1"/>
  <c r="N9" i="1"/>
  <c r="O9" i="1" s="1"/>
  <c r="L9" i="1"/>
  <c r="M9" i="1" s="1"/>
  <c r="J9" i="1"/>
  <c r="K9" i="1" s="1"/>
  <c r="H9" i="1"/>
  <c r="G9" i="1"/>
  <c r="I9" i="1" s="1"/>
  <c r="R8" i="1"/>
  <c r="P8" i="1"/>
  <c r="Q8" i="1" s="1"/>
  <c r="N8" i="1"/>
  <c r="O8" i="1" s="1"/>
  <c r="L8" i="1"/>
  <c r="M8" i="1" s="1"/>
  <c r="J8" i="1"/>
  <c r="K8" i="1" s="1"/>
  <c r="G8" i="1"/>
  <c r="R7" i="1"/>
  <c r="S7" i="1" s="1"/>
  <c r="P7" i="1"/>
  <c r="Q7" i="1" s="1"/>
  <c r="N7" i="1"/>
  <c r="O7" i="1" s="1"/>
  <c r="L7" i="1"/>
  <c r="M7" i="1" s="1"/>
  <c r="J7" i="1"/>
  <c r="K7" i="1" s="1"/>
  <c r="I7" i="1"/>
  <c r="G7" i="1"/>
  <c r="H7" i="1" s="1"/>
  <c r="R6" i="1"/>
  <c r="S6" i="1" s="1"/>
  <c r="P6" i="1"/>
  <c r="Q6" i="1" s="1"/>
  <c r="N6" i="1"/>
  <c r="O6" i="1" s="1"/>
  <c r="L6" i="1"/>
  <c r="M6" i="1" s="1"/>
  <c r="J6" i="1"/>
  <c r="K6" i="1" s="1"/>
  <c r="H6" i="1"/>
  <c r="G6" i="1"/>
  <c r="R5" i="1"/>
  <c r="S5" i="1" s="1"/>
  <c r="P5" i="1"/>
  <c r="Q5" i="1" s="1"/>
  <c r="N5" i="1"/>
  <c r="O5" i="1" s="1"/>
  <c r="L5" i="1"/>
  <c r="M5" i="1" s="1"/>
  <c r="J5" i="1"/>
  <c r="K5" i="1" s="1"/>
  <c r="G5" i="1"/>
  <c r="H5" i="1" s="1"/>
  <c r="R4" i="1"/>
  <c r="S4" i="1" s="1"/>
  <c r="P4" i="1"/>
  <c r="Q4" i="1" s="1"/>
  <c r="N4" i="1"/>
  <c r="O4" i="1" s="1"/>
  <c r="L4" i="1"/>
  <c r="M4" i="1" s="1"/>
  <c r="J4" i="1"/>
  <c r="K4" i="1" s="1"/>
  <c r="I4" i="1"/>
  <c r="G4" i="1"/>
  <c r="H4" i="1" s="1"/>
  <c r="R3" i="1"/>
  <c r="P3" i="1"/>
  <c r="Q3" i="1" s="1"/>
  <c r="N3" i="1"/>
  <c r="O3" i="1" s="1"/>
  <c r="L3" i="1"/>
  <c r="M3" i="1" s="1"/>
  <c r="J3" i="1"/>
  <c r="K3" i="1" s="1"/>
  <c r="I3" i="1"/>
  <c r="H3" i="1"/>
  <c r="G3" i="1"/>
  <c r="H34" i="1" l="1"/>
  <c r="I22" i="1"/>
  <c r="I29" i="1"/>
  <c r="H45" i="1"/>
  <c r="T48" i="1"/>
  <c r="T18" i="1"/>
  <c r="T38" i="1"/>
  <c r="T4" i="1"/>
  <c r="T7" i="1"/>
  <c r="T20" i="1"/>
  <c r="I13" i="1"/>
  <c r="H13" i="1"/>
  <c r="T27" i="1"/>
  <c r="H48" i="1"/>
  <c r="T49" i="1"/>
  <c r="T58" i="1"/>
  <c r="H10" i="1"/>
  <c r="I10" i="1"/>
  <c r="T10" i="1" s="1"/>
  <c r="T17" i="1"/>
  <c r="T19" i="1"/>
  <c r="H24" i="1"/>
  <c r="I24" i="1"/>
  <c r="T33" i="1"/>
  <c r="I46" i="1"/>
  <c r="T46" i="1" s="1"/>
  <c r="T51" i="1"/>
  <c r="T16" i="1"/>
  <c r="T34" i="1"/>
  <c r="T35" i="1"/>
  <c r="T39" i="1"/>
  <c r="H51" i="1"/>
  <c r="T55" i="1"/>
  <c r="H59" i="1"/>
  <c r="T11" i="1"/>
  <c r="T50" i="1"/>
  <c r="I21" i="1"/>
  <c r="T21" i="1" s="1"/>
  <c r="T37" i="1"/>
  <c r="H8" i="1"/>
  <c r="I8" i="1"/>
  <c r="T8" i="1" s="1"/>
  <c r="T13" i="1"/>
  <c r="T25" i="1"/>
  <c r="T36" i="1"/>
  <c r="T41" i="1"/>
  <c r="T43" i="1"/>
  <c r="T5" i="1"/>
  <c r="T6" i="1"/>
  <c r="T14" i="1"/>
  <c r="T23" i="1"/>
  <c r="T29" i="1"/>
  <c r="T30" i="1"/>
  <c r="T32" i="1"/>
  <c r="T40" i="1"/>
  <c r="T42" i="1"/>
  <c r="T52" i="1"/>
  <c r="T24" i="1"/>
  <c r="T54" i="1"/>
  <c r="T22" i="1"/>
  <c r="H30" i="1"/>
  <c r="H38" i="1"/>
  <c r="H43" i="1"/>
  <c r="I47" i="1"/>
  <c r="T47" i="1" s="1"/>
  <c r="I57" i="1"/>
  <c r="T57" i="1" s="1"/>
  <c r="H57" i="1"/>
  <c r="T3" i="1"/>
  <c r="T9" i="1"/>
  <c r="I12" i="1"/>
  <c r="T12" i="1" s="1"/>
  <c r="I15" i="1"/>
  <c r="T15" i="1" s="1"/>
  <c r="H16" i="1"/>
  <c r="H23" i="1"/>
  <c r="I26" i="1"/>
  <c r="T26" i="1" s="1"/>
  <c r="T45" i="1"/>
  <c r="H52" i="1"/>
  <c r="T53" i="1"/>
  <c r="T28" i="1"/>
  <c r="I31" i="1"/>
  <c r="T31" i="1" s="1"/>
  <c r="T59" i="1"/>
</calcChain>
</file>

<file path=xl/sharedStrings.xml><?xml version="1.0" encoding="utf-8"?>
<sst xmlns="http://schemas.openxmlformats.org/spreadsheetml/2006/main" count="192" uniqueCount="100">
  <si>
    <t>Name</t>
  </si>
  <si>
    <t>Agency</t>
  </si>
  <si>
    <t>Age</t>
  </si>
  <si>
    <t>Gender</t>
  </si>
  <si>
    <t>Height</t>
  </si>
  <si>
    <t>Weight</t>
  </si>
  <si>
    <t>Bench</t>
  </si>
  <si>
    <t>%BW</t>
  </si>
  <si>
    <t>PTS</t>
  </si>
  <si>
    <t>S/U</t>
  </si>
  <si>
    <t>S/U PTS</t>
  </si>
  <si>
    <t>S&amp;R</t>
  </si>
  <si>
    <t>S&amp;R PTS</t>
  </si>
  <si>
    <t>P/U</t>
  </si>
  <si>
    <t>P/U PTS</t>
  </si>
  <si>
    <t>Run</t>
  </si>
  <si>
    <t>Run PTS</t>
  </si>
  <si>
    <t>Agility</t>
  </si>
  <si>
    <t>Agility PTS</t>
  </si>
  <si>
    <t>Total Score</t>
  </si>
  <si>
    <t>Murphy, James</t>
  </si>
  <si>
    <t>Roanoke City SO</t>
  </si>
  <si>
    <t>M</t>
  </si>
  <si>
    <t>Bisci, Scott</t>
  </si>
  <si>
    <t>Lopatcong TWP PD</t>
  </si>
  <si>
    <t>Scoggins, Charlie</t>
  </si>
  <si>
    <t>Rankin County SO</t>
  </si>
  <si>
    <t>Drewry, Dale</t>
  </si>
  <si>
    <t>Fairfax County PD</t>
  </si>
  <si>
    <t>Ford, Loren</t>
  </si>
  <si>
    <t>Roanoke City PD</t>
  </si>
  <si>
    <t>Jackson, Sedrick</t>
  </si>
  <si>
    <t>MHP</t>
  </si>
  <si>
    <t>Tadlock, Patrick</t>
  </si>
  <si>
    <t>Bryant, Casey</t>
  </si>
  <si>
    <t>Page County SO</t>
  </si>
  <si>
    <t>Lanciaux, Eric</t>
  </si>
  <si>
    <t>VA Beach SO</t>
  </si>
  <si>
    <t>Shilling, Jason</t>
  </si>
  <si>
    <t>Minnix Jr., Melvin</t>
  </si>
  <si>
    <t>Roanoke PD</t>
  </si>
  <si>
    <t>Simpson, Jarod</t>
  </si>
  <si>
    <t>Homewood PD</t>
  </si>
  <si>
    <t>Sims, Fred</t>
  </si>
  <si>
    <t>Southaven PD</t>
  </si>
  <si>
    <t>Bartolomeo, Joesph</t>
  </si>
  <si>
    <t>Heine, Raine</t>
  </si>
  <si>
    <t>Humphrey, Ronald</t>
  </si>
  <si>
    <t>Chesapeake SO</t>
  </si>
  <si>
    <t>Culanding, Alvie</t>
  </si>
  <si>
    <t>Wilburn, Cassondre</t>
  </si>
  <si>
    <t>VA Beach PD</t>
  </si>
  <si>
    <t>F</t>
  </si>
  <si>
    <t>Moeller, Scott</t>
  </si>
  <si>
    <t>Greenwich TWP PD</t>
  </si>
  <si>
    <t>Wilson, Carlos</t>
  </si>
  <si>
    <t>Olive Branch PD</t>
  </si>
  <si>
    <t>Grimm, Jeremy</t>
  </si>
  <si>
    <t>Hampton, Eric</t>
  </si>
  <si>
    <t>Butts, Thurman</t>
  </si>
  <si>
    <t>Khalil, Zachary</t>
  </si>
  <si>
    <t>Rodriguez, Elisa</t>
  </si>
  <si>
    <t>Ricketts, Trent</t>
  </si>
  <si>
    <t>Kada, Philip</t>
  </si>
  <si>
    <t>American U. PD</t>
  </si>
  <si>
    <t>John, Jeremika</t>
  </si>
  <si>
    <t>Choctaw PD</t>
  </si>
  <si>
    <t>Crawford, Jay</t>
  </si>
  <si>
    <t>Breeden, Rebecca</t>
  </si>
  <si>
    <t>Aguas, Andrew</t>
  </si>
  <si>
    <t>Swoope, William</t>
  </si>
  <si>
    <t>Gilbert, Jacob</t>
  </si>
  <si>
    <t>Kimener, Mark</t>
  </si>
  <si>
    <t>Humphrey, Scott</t>
  </si>
  <si>
    <t>Jenkins, Robert</t>
  </si>
  <si>
    <t>Wendell, B.W.</t>
  </si>
  <si>
    <t>Merritt, Corey</t>
  </si>
  <si>
    <t>Taylor, Demetrius</t>
  </si>
  <si>
    <t>Peters, Patricia</t>
  </si>
  <si>
    <t>Fueglein, David</t>
  </si>
  <si>
    <t>Velazquez, Ryan</t>
  </si>
  <si>
    <t>Zimmerman, Scott</t>
  </si>
  <si>
    <t>Volk, Anna</t>
  </si>
  <si>
    <t>Liebler, Matthew</t>
  </si>
  <si>
    <t>Smith, Kyle</t>
  </si>
  <si>
    <t>Register, Melissa</t>
  </si>
  <si>
    <t>Wiggins, Frederic</t>
  </si>
  <si>
    <t>VCU PD</t>
  </si>
  <si>
    <t>McIntosh, Robert</t>
  </si>
  <si>
    <t>Gregory, Jason</t>
  </si>
  <si>
    <t>Blackwell, Patrick</t>
  </si>
  <si>
    <t>Mayo, Kenneth</t>
  </si>
  <si>
    <t>Mullen, Erika</t>
  </si>
  <si>
    <t>ODU PD</t>
  </si>
  <si>
    <t>Chamberlain, Kelly</t>
  </si>
  <si>
    <t>Dalbeck, Jaron</t>
  </si>
  <si>
    <t>Ortega, Carolina</t>
  </si>
  <si>
    <t>Dorrough, David</t>
  </si>
  <si>
    <t>Culpeper County SO</t>
  </si>
  <si>
    <t>2014  Eastern LawFit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</si>
</sst>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;[Red]\-0"/>
  </numFmts>
  <fonts count="10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8"/>
      <name val="Calibri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color indexed="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 textRotation="45"/>
    </xf>
    <xf numFmtId="0" fontId="1" fillId="0" borderId="0" xfId="0" applyFont="1" applyAlignment="1">
      <alignment horizontal="center" textRotation="45"/>
    </xf>
    <xf numFmtId="9" fontId="1" fillId="0" borderId="0" xfId="0" applyNumberFormat="1" applyFont="1" applyAlignment="1">
      <alignment textRotation="45"/>
    </xf>
    <xf numFmtId="164" fontId="1" fillId="0" borderId="0" xfId="0" applyNumberFormat="1" applyFont="1" applyAlignment="1">
      <alignment horizontal="center" textRotation="45"/>
    </xf>
    <xf numFmtId="164" fontId="1" fillId="0" borderId="0" xfId="0" applyNumberFormat="1" applyFont="1" applyAlignment="1">
      <alignment textRotation="45"/>
    </xf>
    <xf numFmtId="165" fontId="3" fillId="0" borderId="0" xfId="0" applyNumberFormat="1" applyFont="1" applyAlignment="1">
      <alignment horizontal="center" textRotation="45"/>
    </xf>
    <xf numFmtId="0" fontId="5" fillId="2" borderId="1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8" fillId="0" borderId="0" xfId="0" applyNumberFormat="1" applyFont="1"/>
    <xf numFmtId="1" fontId="9" fillId="3" borderId="1" xfId="1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/>
    </xf>
    <xf numFmtId="0" fontId="5" fillId="4" borderId="1" xfId="1" applyFont="1" applyFill="1" applyBorder="1" applyAlignment="1">
      <alignment horizontal="center" vertical="center"/>
    </xf>
    <xf numFmtId="165" fontId="5" fillId="5" borderId="1" xfId="0" applyNumberFormat="1" applyFont="1" applyFill="1" applyBorder="1"/>
    <xf numFmtId="0" fontId="5" fillId="5" borderId="1" xfId="0" applyFont="1" applyFill="1" applyBorder="1"/>
    <xf numFmtId="165" fontId="5" fillId="5" borderId="1" xfId="0" applyNumberFormat="1" applyFon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/>
    </xf>
    <xf numFmtId="0" fontId="5" fillId="6" borderId="1" xfId="1" applyFont="1" applyFill="1" applyBorder="1" applyAlignment="1">
      <alignment horizontal="left"/>
    </xf>
    <xf numFmtId="0" fontId="5" fillId="6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/>
    <xf numFmtId="0" fontId="5" fillId="5" borderId="1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65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1" fillId="2" borderId="0" xfId="0" applyNumberFormat="1" applyFont="1" applyFill="1" applyAlignment="1">
      <alignment horizontal="center" textRotation="45"/>
    </xf>
    <xf numFmtId="1" fontId="6" fillId="2" borderId="1" xfId="1" applyNumberFormat="1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/>
    </xf>
    <xf numFmtId="0" fontId="0" fillId="2" borderId="0" xfId="0" applyFill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Bever/Desktop/2014%20Eastern%20Challenge%20Final%20Sc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cores"/>
      <sheetName val="Bench Scores"/>
      <sheetName val="Sit Up Scores"/>
      <sheetName val="Sit &amp; Reach Scores"/>
      <sheetName val="Pull Up Scores"/>
      <sheetName val="1.5 Mile Run Scores"/>
      <sheetName val="Agility Scores"/>
      <sheetName val="Mixed Pairs"/>
      <sheetName val="mens pairs"/>
      <sheetName val="4-man teams"/>
      <sheetName val="XX Bench Calc XX"/>
      <sheetName val="XX SU Calc XX"/>
      <sheetName val="XX S&amp;R Calc XX"/>
      <sheetName val="XX PU Calc XX"/>
      <sheetName val="XX Run Calc XX"/>
      <sheetName val="XX Ag Calc XX"/>
    </sheetNames>
    <sheetDataSet>
      <sheetData sheetId="0"/>
      <sheetData sheetId="1">
        <row r="3">
          <cell r="D3">
            <v>95</v>
          </cell>
        </row>
        <row r="4">
          <cell r="D4">
            <v>390</v>
          </cell>
        </row>
        <row r="5">
          <cell r="D5">
            <v>305</v>
          </cell>
        </row>
        <row r="6">
          <cell r="D6">
            <v>205</v>
          </cell>
        </row>
        <row r="7">
          <cell r="D7">
            <v>265</v>
          </cell>
        </row>
        <row r="8">
          <cell r="D8">
            <v>105</v>
          </cell>
        </row>
        <row r="9">
          <cell r="D9">
            <v>355</v>
          </cell>
        </row>
        <row r="10">
          <cell r="D10">
            <v>265</v>
          </cell>
        </row>
        <row r="11">
          <cell r="D11">
            <v>200</v>
          </cell>
        </row>
        <row r="12">
          <cell r="D12">
            <v>140</v>
          </cell>
        </row>
        <row r="13">
          <cell r="D13">
            <v>225</v>
          </cell>
        </row>
        <row r="14">
          <cell r="D14">
            <v>265</v>
          </cell>
        </row>
        <row r="15">
          <cell r="D15">
            <v>165</v>
          </cell>
        </row>
        <row r="16">
          <cell r="D16">
            <v>200</v>
          </cell>
        </row>
        <row r="17">
          <cell r="D17">
            <v>285</v>
          </cell>
        </row>
        <row r="18">
          <cell r="D18">
            <v>285</v>
          </cell>
        </row>
        <row r="19">
          <cell r="D19">
            <v>225</v>
          </cell>
        </row>
        <row r="20">
          <cell r="D20">
            <v>225</v>
          </cell>
        </row>
        <row r="21">
          <cell r="D21">
            <v>235</v>
          </cell>
        </row>
        <row r="22">
          <cell r="D22">
            <v>225</v>
          </cell>
        </row>
        <row r="23">
          <cell r="D23">
            <v>385</v>
          </cell>
        </row>
        <row r="24">
          <cell r="D24">
            <v>250</v>
          </cell>
        </row>
        <row r="25">
          <cell r="D25">
            <v>210</v>
          </cell>
        </row>
        <row r="26">
          <cell r="D26">
            <v>230</v>
          </cell>
        </row>
        <row r="27">
          <cell r="D27">
            <v>330</v>
          </cell>
        </row>
        <row r="28">
          <cell r="D28">
            <v>365</v>
          </cell>
        </row>
        <row r="29">
          <cell r="D29">
            <v>320</v>
          </cell>
        </row>
        <row r="30">
          <cell r="D30">
            <v>225</v>
          </cell>
        </row>
        <row r="31">
          <cell r="D31">
            <v>340</v>
          </cell>
        </row>
        <row r="32">
          <cell r="D32">
            <v>310</v>
          </cell>
        </row>
        <row r="33">
          <cell r="D33">
            <v>240</v>
          </cell>
        </row>
        <row r="34">
          <cell r="D34">
            <v>250</v>
          </cell>
        </row>
        <row r="35">
          <cell r="D35">
            <v>355</v>
          </cell>
        </row>
        <row r="36">
          <cell r="D36">
            <v>215</v>
          </cell>
        </row>
        <row r="37">
          <cell r="D37">
            <v>245</v>
          </cell>
        </row>
        <row r="38">
          <cell r="D38">
            <v>415</v>
          </cell>
        </row>
        <row r="39">
          <cell r="D39">
            <v>500</v>
          </cell>
        </row>
        <row r="40">
          <cell r="D40">
            <v>215</v>
          </cell>
        </row>
        <row r="41">
          <cell r="D41">
            <v>245</v>
          </cell>
        </row>
        <row r="42">
          <cell r="D42">
            <v>135</v>
          </cell>
        </row>
        <row r="43">
          <cell r="D43">
            <v>115</v>
          </cell>
        </row>
        <row r="44">
          <cell r="D44">
            <v>165</v>
          </cell>
        </row>
        <row r="45">
          <cell r="D45">
            <v>185</v>
          </cell>
        </row>
        <row r="46">
          <cell r="D46">
            <v>85</v>
          </cell>
        </row>
        <row r="47">
          <cell r="D47">
            <v>190</v>
          </cell>
        </row>
        <row r="48">
          <cell r="D48">
            <v>195</v>
          </cell>
        </row>
        <row r="49">
          <cell r="D49">
            <v>270</v>
          </cell>
        </row>
        <row r="50">
          <cell r="D50">
            <v>245</v>
          </cell>
        </row>
        <row r="51">
          <cell r="D51">
            <v>115</v>
          </cell>
        </row>
        <row r="52">
          <cell r="D52">
            <v>100</v>
          </cell>
        </row>
        <row r="53">
          <cell r="D53">
            <v>225</v>
          </cell>
        </row>
        <row r="54">
          <cell r="D54">
            <v>280</v>
          </cell>
        </row>
        <row r="55">
          <cell r="D55">
            <v>305</v>
          </cell>
        </row>
        <row r="56">
          <cell r="D56">
            <v>335</v>
          </cell>
        </row>
        <row r="57">
          <cell r="D57">
            <v>185</v>
          </cell>
        </row>
        <row r="58">
          <cell r="D58">
            <v>200</v>
          </cell>
        </row>
        <row r="59">
          <cell r="D59">
            <v>275</v>
          </cell>
        </row>
      </sheetData>
      <sheetData sheetId="2">
        <row r="3">
          <cell r="C3">
            <v>53</v>
          </cell>
        </row>
        <row r="4">
          <cell r="C4">
            <v>52</v>
          </cell>
        </row>
        <row r="5">
          <cell r="C5">
            <v>45</v>
          </cell>
        </row>
        <row r="6">
          <cell r="C6">
            <v>44</v>
          </cell>
        </row>
        <row r="7">
          <cell r="C7">
            <v>50</v>
          </cell>
        </row>
        <row r="8">
          <cell r="C8">
            <v>51</v>
          </cell>
        </row>
        <row r="9">
          <cell r="C9">
            <v>58</v>
          </cell>
        </row>
        <row r="10">
          <cell r="C10">
            <v>56</v>
          </cell>
        </row>
        <row r="11">
          <cell r="C11">
            <v>49</v>
          </cell>
        </row>
        <row r="12">
          <cell r="C12">
            <v>50</v>
          </cell>
        </row>
        <row r="13">
          <cell r="C13">
            <v>49</v>
          </cell>
        </row>
        <row r="14">
          <cell r="C14">
            <v>64</v>
          </cell>
        </row>
        <row r="15">
          <cell r="C15">
            <v>31</v>
          </cell>
        </row>
        <row r="16">
          <cell r="C16">
            <v>45</v>
          </cell>
        </row>
        <row r="17">
          <cell r="C17">
            <v>44</v>
          </cell>
        </row>
        <row r="18">
          <cell r="C18">
            <v>51</v>
          </cell>
        </row>
        <row r="19">
          <cell r="C19">
            <v>38</v>
          </cell>
        </row>
        <row r="20">
          <cell r="C20">
            <v>34</v>
          </cell>
        </row>
        <row r="21">
          <cell r="C21">
            <v>35</v>
          </cell>
        </row>
        <row r="22">
          <cell r="C22">
            <v>57</v>
          </cell>
        </row>
        <row r="23">
          <cell r="C23">
            <v>46</v>
          </cell>
        </row>
        <row r="24">
          <cell r="C24">
            <v>61</v>
          </cell>
        </row>
        <row r="25">
          <cell r="C25">
            <v>47</v>
          </cell>
        </row>
        <row r="26">
          <cell r="C26">
            <v>65</v>
          </cell>
        </row>
        <row r="27">
          <cell r="C27">
            <v>44</v>
          </cell>
        </row>
        <row r="28">
          <cell r="C28">
            <v>52</v>
          </cell>
        </row>
        <row r="29">
          <cell r="C29">
            <v>51</v>
          </cell>
        </row>
        <row r="30">
          <cell r="C30">
            <v>50</v>
          </cell>
        </row>
        <row r="31">
          <cell r="C31">
            <v>58</v>
          </cell>
        </row>
        <row r="32">
          <cell r="C32">
            <v>50</v>
          </cell>
        </row>
        <row r="33">
          <cell r="C33">
            <v>48</v>
          </cell>
        </row>
        <row r="34">
          <cell r="C34">
            <v>42</v>
          </cell>
        </row>
        <row r="35">
          <cell r="C35">
            <v>49</v>
          </cell>
        </row>
        <row r="36">
          <cell r="C36">
            <v>55</v>
          </cell>
        </row>
        <row r="37">
          <cell r="C37">
            <v>53</v>
          </cell>
        </row>
        <row r="38">
          <cell r="C38">
            <v>43</v>
          </cell>
        </row>
        <row r="39">
          <cell r="C39">
            <v>41</v>
          </cell>
        </row>
        <row r="40">
          <cell r="C40">
            <v>51</v>
          </cell>
        </row>
        <row r="41">
          <cell r="C41">
            <v>58</v>
          </cell>
        </row>
        <row r="42">
          <cell r="C42">
            <v>53</v>
          </cell>
        </row>
        <row r="43">
          <cell r="C43">
            <v>34</v>
          </cell>
        </row>
        <row r="44">
          <cell r="C44">
            <v>51</v>
          </cell>
        </row>
        <row r="45">
          <cell r="C45">
            <v>56</v>
          </cell>
        </row>
        <row r="46">
          <cell r="C46">
            <v>52</v>
          </cell>
        </row>
        <row r="47">
          <cell r="C47">
            <v>49</v>
          </cell>
        </row>
        <row r="48">
          <cell r="C48">
            <v>54</v>
          </cell>
        </row>
        <row r="49">
          <cell r="C49">
            <v>42</v>
          </cell>
        </row>
        <row r="50">
          <cell r="C50">
            <v>53</v>
          </cell>
        </row>
        <row r="51">
          <cell r="C51">
            <v>56</v>
          </cell>
        </row>
        <row r="52">
          <cell r="C52">
            <v>58</v>
          </cell>
        </row>
        <row r="53">
          <cell r="C53">
            <v>54</v>
          </cell>
        </row>
        <row r="54">
          <cell r="C54">
            <v>60</v>
          </cell>
        </row>
        <row r="55">
          <cell r="C55">
            <v>58</v>
          </cell>
        </row>
        <row r="56">
          <cell r="C56">
            <v>58</v>
          </cell>
        </row>
        <row r="57">
          <cell r="C57">
            <v>52</v>
          </cell>
        </row>
        <row r="58">
          <cell r="C58">
            <v>51</v>
          </cell>
        </row>
        <row r="59">
          <cell r="C59">
            <v>60</v>
          </cell>
        </row>
      </sheetData>
      <sheetData sheetId="3">
        <row r="3">
          <cell r="C3">
            <v>37</v>
          </cell>
        </row>
        <row r="4">
          <cell r="C4">
            <v>39</v>
          </cell>
        </row>
        <row r="5">
          <cell r="C5">
            <v>36</v>
          </cell>
        </row>
        <row r="6">
          <cell r="C6">
            <v>28</v>
          </cell>
        </row>
        <row r="7">
          <cell r="C7">
            <v>35</v>
          </cell>
        </row>
        <row r="8">
          <cell r="C8">
            <v>29</v>
          </cell>
        </row>
        <row r="9">
          <cell r="C9">
            <v>40</v>
          </cell>
        </row>
        <row r="10">
          <cell r="C10">
            <v>45</v>
          </cell>
        </row>
        <row r="11">
          <cell r="C11">
            <v>32</v>
          </cell>
        </row>
        <row r="12">
          <cell r="C12">
            <v>29</v>
          </cell>
        </row>
        <row r="13">
          <cell r="C13">
            <v>24</v>
          </cell>
        </row>
        <row r="14">
          <cell r="C14">
            <v>42</v>
          </cell>
        </row>
        <row r="15">
          <cell r="C15">
            <v>39</v>
          </cell>
        </row>
        <row r="16">
          <cell r="C16">
            <v>29</v>
          </cell>
        </row>
        <row r="17">
          <cell r="C17">
            <v>33</v>
          </cell>
        </row>
        <row r="18">
          <cell r="C18">
            <v>33</v>
          </cell>
        </row>
        <row r="19">
          <cell r="C19">
            <v>31</v>
          </cell>
        </row>
        <row r="20">
          <cell r="C20">
            <v>36</v>
          </cell>
        </row>
        <row r="21">
          <cell r="C21">
            <v>31</v>
          </cell>
        </row>
        <row r="22">
          <cell r="C22">
            <v>49</v>
          </cell>
        </row>
        <row r="23">
          <cell r="C23">
            <v>37</v>
          </cell>
        </row>
        <row r="24">
          <cell r="C24">
            <v>39</v>
          </cell>
        </row>
        <row r="25">
          <cell r="C25">
            <v>27</v>
          </cell>
        </row>
        <row r="26">
          <cell r="C26">
            <v>35</v>
          </cell>
        </row>
        <row r="27">
          <cell r="C27">
            <v>42</v>
          </cell>
        </row>
        <row r="28">
          <cell r="C28">
            <v>32</v>
          </cell>
        </row>
        <row r="29">
          <cell r="C29">
            <v>37</v>
          </cell>
        </row>
        <row r="30">
          <cell r="C30">
            <v>41</v>
          </cell>
        </row>
        <row r="31">
          <cell r="C31">
            <v>44</v>
          </cell>
        </row>
        <row r="32">
          <cell r="C32">
            <v>34</v>
          </cell>
        </row>
        <row r="33">
          <cell r="C33">
            <v>34</v>
          </cell>
        </row>
        <row r="34">
          <cell r="C34">
            <v>23</v>
          </cell>
        </row>
        <row r="35">
          <cell r="C35">
            <v>29</v>
          </cell>
        </row>
        <row r="36">
          <cell r="C36">
            <v>37</v>
          </cell>
        </row>
        <row r="37">
          <cell r="C37">
            <v>37</v>
          </cell>
        </row>
        <row r="38">
          <cell r="C38">
            <v>31</v>
          </cell>
        </row>
        <row r="39">
          <cell r="C39">
            <v>18</v>
          </cell>
        </row>
        <row r="40">
          <cell r="C40">
            <v>31</v>
          </cell>
        </row>
        <row r="41">
          <cell r="C41">
            <v>41</v>
          </cell>
        </row>
        <row r="42">
          <cell r="C42">
            <v>45</v>
          </cell>
        </row>
        <row r="43">
          <cell r="C43">
            <v>43</v>
          </cell>
        </row>
        <row r="44">
          <cell r="C44">
            <v>23</v>
          </cell>
        </row>
        <row r="45">
          <cell r="C45">
            <v>14</v>
          </cell>
        </row>
        <row r="46">
          <cell r="C46">
            <v>43</v>
          </cell>
        </row>
        <row r="47">
          <cell r="C47">
            <v>34</v>
          </cell>
        </row>
        <row r="48">
          <cell r="C48">
            <v>42</v>
          </cell>
        </row>
        <row r="49">
          <cell r="C49">
            <v>42</v>
          </cell>
        </row>
        <row r="50">
          <cell r="C50">
            <v>27</v>
          </cell>
        </row>
        <row r="51">
          <cell r="C51">
            <v>40</v>
          </cell>
        </row>
        <row r="52">
          <cell r="C52">
            <v>36</v>
          </cell>
        </row>
        <row r="53">
          <cell r="C53">
            <v>33</v>
          </cell>
        </row>
        <row r="54">
          <cell r="C54">
            <v>36</v>
          </cell>
        </row>
        <row r="55">
          <cell r="C55">
            <v>40</v>
          </cell>
        </row>
        <row r="56">
          <cell r="C56">
            <v>42</v>
          </cell>
        </row>
        <row r="57">
          <cell r="C57">
            <v>41</v>
          </cell>
        </row>
        <row r="58">
          <cell r="C58">
            <v>30</v>
          </cell>
        </row>
        <row r="59">
          <cell r="C59">
            <v>24</v>
          </cell>
        </row>
      </sheetData>
      <sheetData sheetId="4">
        <row r="3">
          <cell r="C3">
            <v>5</v>
          </cell>
        </row>
        <row r="4">
          <cell r="C4">
            <v>36</v>
          </cell>
        </row>
        <row r="5">
          <cell r="C5">
            <v>21</v>
          </cell>
        </row>
        <row r="6">
          <cell r="C6">
            <v>9</v>
          </cell>
        </row>
        <row r="7">
          <cell r="C7">
            <v>31</v>
          </cell>
        </row>
        <row r="8">
          <cell r="C8">
            <v>0</v>
          </cell>
        </row>
        <row r="9">
          <cell r="C9">
            <v>31</v>
          </cell>
        </row>
        <row r="10">
          <cell r="C10">
            <v>36</v>
          </cell>
        </row>
        <row r="11">
          <cell r="C11">
            <v>14</v>
          </cell>
        </row>
        <row r="12">
          <cell r="C12">
            <v>14</v>
          </cell>
        </row>
        <row r="13">
          <cell r="C13">
            <v>23</v>
          </cell>
        </row>
        <row r="14">
          <cell r="C14">
            <v>30</v>
          </cell>
        </row>
        <row r="15">
          <cell r="C15">
            <v>10</v>
          </cell>
        </row>
        <row r="16">
          <cell r="C16">
            <v>23</v>
          </cell>
        </row>
        <row r="17">
          <cell r="C17">
            <v>19</v>
          </cell>
        </row>
        <row r="18">
          <cell r="C18">
            <v>12</v>
          </cell>
        </row>
        <row r="19">
          <cell r="C19">
            <v>11</v>
          </cell>
        </row>
        <row r="20">
          <cell r="C20">
            <v>12</v>
          </cell>
        </row>
        <row r="21">
          <cell r="C21">
            <v>10</v>
          </cell>
        </row>
        <row r="22">
          <cell r="C22">
            <v>29</v>
          </cell>
        </row>
        <row r="23">
          <cell r="C23">
            <v>17</v>
          </cell>
        </row>
        <row r="24">
          <cell r="C24">
            <v>13</v>
          </cell>
        </row>
        <row r="25">
          <cell r="C25">
            <v>17</v>
          </cell>
        </row>
        <row r="26">
          <cell r="C26">
            <v>24</v>
          </cell>
        </row>
        <row r="27">
          <cell r="C27">
            <v>15</v>
          </cell>
        </row>
        <row r="28">
          <cell r="C28">
            <v>24</v>
          </cell>
        </row>
        <row r="29">
          <cell r="C29">
            <v>27</v>
          </cell>
        </row>
        <row r="30">
          <cell r="C30">
            <v>13</v>
          </cell>
        </row>
        <row r="31">
          <cell r="C31">
            <v>35</v>
          </cell>
        </row>
        <row r="32">
          <cell r="C32">
            <v>25</v>
          </cell>
        </row>
        <row r="33">
          <cell r="C33">
            <v>16</v>
          </cell>
        </row>
        <row r="34">
          <cell r="C34">
            <v>7</v>
          </cell>
        </row>
        <row r="35">
          <cell r="C35">
            <v>18</v>
          </cell>
        </row>
        <row r="36">
          <cell r="C36">
            <v>20</v>
          </cell>
        </row>
        <row r="37">
          <cell r="C37">
            <v>24</v>
          </cell>
        </row>
        <row r="38">
          <cell r="C38">
            <v>15</v>
          </cell>
        </row>
        <row r="39">
          <cell r="C39">
            <v>18</v>
          </cell>
        </row>
        <row r="40">
          <cell r="C40">
            <v>29</v>
          </cell>
        </row>
        <row r="41">
          <cell r="C41">
            <v>26</v>
          </cell>
        </row>
        <row r="42">
          <cell r="C42">
            <v>10</v>
          </cell>
        </row>
        <row r="43">
          <cell r="C43">
            <v>16</v>
          </cell>
        </row>
        <row r="44">
          <cell r="C44">
            <v>7</v>
          </cell>
        </row>
        <row r="45">
          <cell r="C45">
            <v>8</v>
          </cell>
        </row>
        <row r="46">
          <cell r="C46">
            <v>0</v>
          </cell>
        </row>
        <row r="47">
          <cell r="C47">
            <v>10</v>
          </cell>
        </row>
        <row r="48">
          <cell r="C48">
            <v>11</v>
          </cell>
        </row>
        <row r="49">
          <cell r="C49">
            <v>15</v>
          </cell>
        </row>
        <row r="50">
          <cell r="C50">
            <v>9</v>
          </cell>
        </row>
        <row r="51">
          <cell r="C51">
            <v>9</v>
          </cell>
        </row>
        <row r="52">
          <cell r="C52">
            <v>4</v>
          </cell>
        </row>
        <row r="53">
          <cell r="C53">
            <v>27</v>
          </cell>
        </row>
        <row r="54">
          <cell r="C54">
            <v>23</v>
          </cell>
        </row>
        <row r="55">
          <cell r="C55">
            <v>36</v>
          </cell>
        </row>
        <row r="56">
          <cell r="C56">
            <v>35</v>
          </cell>
        </row>
        <row r="57">
          <cell r="C57">
            <v>16</v>
          </cell>
        </row>
        <row r="58">
          <cell r="C58">
            <v>13</v>
          </cell>
        </row>
        <row r="59">
          <cell r="C59">
            <v>11</v>
          </cell>
        </row>
      </sheetData>
      <sheetData sheetId="5">
        <row r="3">
          <cell r="C3">
            <v>9.0266203703703706E-3</v>
          </cell>
        </row>
        <row r="4">
          <cell r="C4">
            <v>7.6481481481481478E-3</v>
          </cell>
        </row>
        <row r="5">
          <cell r="C5">
            <v>7.7256944444444448E-3</v>
          </cell>
        </row>
        <row r="6">
          <cell r="C6">
            <v>7.2858796296296291E-3</v>
          </cell>
        </row>
        <row r="7">
          <cell r="C7">
            <v>6.9074074074074072E-3</v>
          </cell>
        </row>
        <row r="8">
          <cell r="C8">
            <v>8.8020833333333336E-3</v>
          </cell>
        </row>
        <row r="9">
          <cell r="C9">
            <v>6.7361111111111103E-3</v>
          </cell>
        </row>
        <row r="10">
          <cell r="C10">
            <v>6.4363425925925916E-3</v>
          </cell>
        </row>
        <row r="11">
          <cell r="C11">
            <v>6.8946759259259256E-3</v>
          </cell>
        </row>
        <row r="12">
          <cell r="C12">
            <v>7.6284722222222214E-3</v>
          </cell>
        </row>
        <row r="13">
          <cell r="C13">
            <v>8.0185185185185186E-3</v>
          </cell>
        </row>
        <row r="14">
          <cell r="C14">
            <v>5.7685185185185192E-3</v>
          </cell>
        </row>
        <row r="15">
          <cell r="C15">
            <v>7.9479166666666674E-3</v>
          </cell>
        </row>
        <row r="16">
          <cell r="C16">
            <v>6.9398148148148153E-3</v>
          </cell>
        </row>
        <row r="17">
          <cell r="C17">
            <v>7.1747685185185187E-3</v>
          </cell>
        </row>
        <row r="18">
          <cell r="C18">
            <v>8.820601851851852E-3</v>
          </cell>
        </row>
        <row r="19">
          <cell r="C19">
            <v>8.9930555555555545E-3</v>
          </cell>
        </row>
        <row r="20">
          <cell r="C20">
            <v>8.2430555555555556E-3</v>
          </cell>
        </row>
        <row r="21">
          <cell r="C21">
            <v>9.1180555555555563E-3</v>
          </cell>
        </row>
        <row r="22">
          <cell r="C22">
            <v>8.0798611111111106E-3</v>
          </cell>
        </row>
        <row r="23">
          <cell r="C23">
            <v>1.1975694444444447E-2</v>
          </cell>
        </row>
        <row r="24">
          <cell r="C24">
            <v>7.0011574074074073E-3</v>
          </cell>
        </row>
        <row r="25">
          <cell r="C25">
            <v>7.804398148148148E-3</v>
          </cell>
        </row>
        <row r="26">
          <cell r="C26">
            <v>6.5902777777777782E-3</v>
          </cell>
        </row>
        <row r="27">
          <cell r="C27">
            <v>1.0399305555555556E-2</v>
          </cell>
        </row>
        <row r="28">
          <cell r="C28">
            <v>7.3969907407407413E-3</v>
          </cell>
        </row>
        <row r="29">
          <cell r="C29">
            <v>8.0740740740740738E-3</v>
          </cell>
        </row>
        <row r="30">
          <cell r="C30">
            <v>7.4583333333333333E-3</v>
          </cell>
        </row>
        <row r="31">
          <cell r="C31">
            <v>7.5115740740740742E-3</v>
          </cell>
        </row>
        <row r="32">
          <cell r="C32">
            <v>7.9930555555555553E-3</v>
          </cell>
        </row>
        <row r="33">
          <cell r="C33">
            <v>8.3726851851851861E-3</v>
          </cell>
        </row>
        <row r="34">
          <cell r="C34">
            <v>9.5729166666666671E-3</v>
          </cell>
        </row>
        <row r="35">
          <cell r="C35">
            <v>8.3935185185185172E-3</v>
          </cell>
        </row>
        <row r="36">
          <cell r="C36">
            <v>7.4421296296296293E-3</v>
          </cell>
        </row>
        <row r="37">
          <cell r="C37">
            <v>6.9594907407407409E-3</v>
          </cell>
        </row>
        <row r="38">
          <cell r="C38">
            <v>8.9907407407407419E-3</v>
          </cell>
        </row>
        <row r="39">
          <cell r="C39">
            <v>8.8124999999999992E-3</v>
          </cell>
        </row>
        <row r="40">
          <cell r="C40">
            <v>6.9560185185185185E-3</v>
          </cell>
        </row>
        <row r="41">
          <cell r="C41">
            <v>6.9537037037037041E-3</v>
          </cell>
        </row>
        <row r="42">
          <cell r="C42">
            <v>8.9016203703703705E-3</v>
          </cell>
        </row>
        <row r="43">
          <cell r="C43">
            <v>7.6400462962962967E-3</v>
          </cell>
        </row>
        <row r="44">
          <cell r="C44">
            <v>7.3206018518518516E-3</v>
          </cell>
        </row>
        <row r="45">
          <cell r="C45">
            <v>7.7141203703703703E-3</v>
          </cell>
        </row>
        <row r="46">
          <cell r="C46">
            <v>8.7164351851851847E-3</v>
          </cell>
        </row>
        <row r="47">
          <cell r="C47">
            <v>8.217592592592594E-3</v>
          </cell>
        </row>
        <row r="48">
          <cell r="C48">
            <v>6.571759259259259E-3</v>
          </cell>
        </row>
        <row r="49">
          <cell r="C49">
            <v>8.0081018518518513E-3</v>
          </cell>
        </row>
        <row r="50">
          <cell r="C50">
            <v>7.6145833333333334E-3</v>
          </cell>
        </row>
        <row r="51">
          <cell r="C51">
            <v>8.8645833333333337E-3</v>
          </cell>
        </row>
        <row r="52">
          <cell r="C52">
            <v>7.1608796296296308E-3</v>
          </cell>
        </row>
        <row r="53">
          <cell r="C53">
            <v>6.9618055555555553E-3</v>
          </cell>
        </row>
        <row r="54">
          <cell r="C54">
            <v>6.9270833333333328E-3</v>
          </cell>
        </row>
        <row r="55">
          <cell r="C55">
            <v>7.2152777777777779E-3</v>
          </cell>
        </row>
        <row r="56">
          <cell r="C56">
            <v>6.7754629629629623E-3</v>
          </cell>
        </row>
        <row r="57">
          <cell r="C57">
            <v>7.8831018518518512E-3</v>
          </cell>
        </row>
        <row r="58">
          <cell r="C58">
            <v>7.9872685185185185E-3</v>
          </cell>
        </row>
      </sheetData>
      <sheetData sheetId="6">
        <row r="3">
          <cell r="C3">
            <v>1.3729166666666666E-3</v>
          </cell>
        </row>
        <row r="4">
          <cell r="C4">
            <v>7.4629629629629623E-4</v>
          </cell>
        </row>
        <row r="5">
          <cell r="C5">
            <v>9.465277777777778E-4</v>
          </cell>
        </row>
        <row r="6">
          <cell r="C6">
            <v>1.1636574074074073E-3</v>
          </cell>
        </row>
        <row r="7">
          <cell r="C7">
            <v>8.734953703703704E-4</v>
          </cell>
        </row>
        <row r="8">
          <cell r="C8">
            <v>1.9425925925925928E-3</v>
          </cell>
        </row>
        <row r="9">
          <cell r="C9">
            <v>8.991898148148148E-4</v>
          </cell>
        </row>
        <row r="10">
          <cell r="C10">
            <v>8.5324074074074078E-4</v>
          </cell>
        </row>
        <row r="11">
          <cell r="C11">
            <v>9.1481481481481481E-4</v>
          </cell>
        </row>
        <row r="12">
          <cell r="C12">
            <v>1.0680555555555556E-3</v>
          </cell>
        </row>
        <row r="13">
          <cell r="C13">
            <v>9.6539351851851853E-4</v>
          </cell>
        </row>
        <row r="14">
          <cell r="C14">
            <v>9.6979166666666665E-4</v>
          </cell>
        </row>
        <row r="15">
          <cell r="C15">
            <v>1.0840277777777777E-3</v>
          </cell>
        </row>
        <row r="16">
          <cell r="C16">
            <v>1.1237268518518519E-3</v>
          </cell>
        </row>
        <row r="17">
          <cell r="C17">
            <v>8.9583333333333344E-4</v>
          </cell>
        </row>
        <row r="18">
          <cell r="C18">
            <v>1.0120370370370372E-3</v>
          </cell>
        </row>
        <row r="19">
          <cell r="C19">
            <v>9.8819444444444454E-4</v>
          </cell>
        </row>
        <row r="20">
          <cell r="C20">
            <v>1.1194444444444444E-3</v>
          </cell>
        </row>
        <row r="21">
          <cell r="C21">
            <v>1.0956018518518517E-3</v>
          </cell>
        </row>
        <row r="22">
          <cell r="C22">
            <v>8.8946759259259263E-4</v>
          </cell>
        </row>
        <row r="23">
          <cell r="C23">
            <v>0</v>
          </cell>
        </row>
        <row r="24">
          <cell r="C24">
            <v>1.1125E-3</v>
          </cell>
        </row>
        <row r="25">
          <cell r="C25">
            <v>9.6747685185185185E-4</v>
          </cell>
        </row>
        <row r="26">
          <cell r="C26">
            <v>8.4016203703703694E-4</v>
          </cell>
        </row>
        <row r="27">
          <cell r="C27">
            <v>1.222800925925926E-3</v>
          </cell>
        </row>
        <row r="28">
          <cell r="C28">
            <v>9.6851851851851862E-4</v>
          </cell>
        </row>
        <row r="29">
          <cell r="C29">
            <v>9.523148148148148E-4</v>
          </cell>
        </row>
        <row r="30">
          <cell r="C30">
            <v>1.0091435185185186E-3</v>
          </cell>
        </row>
        <row r="31">
          <cell r="C31">
            <v>8.6331018518518527E-4</v>
          </cell>
        </row>
        <row r="32">
          <cell r="C32">
            <v>1.080324074074074E-3</v>
          </cell>
        </row>
        <row r="33">
          <cell r="C33">
            <v>9.7847222222222237E-4</v>
          </cell>
        </row>
        <row r="34">
          <cell r="C34">
            <v>1.017824074074074E-3</v>
          </cell>
        </row>
        <row r="35">
          <cell r="C35">
            <v>8.9837962962962961E-4</v>
          </cell>
        </row>
        <row r="36">
          <cell r="C36">
            <v>8.850694444444444E-4</v>
          </cell>
        </row>
        <row r="37">
          <cell r="C37">
            <v>8.3356481481481476E-4</v>
          </cell>
        </row>
        <row r="38">
          <cell r="C38">
            <v>9.2523148148148141E-4</v>
          </cell>
        </row>
        <row r="39">
          <cell r="C39">
            <v>9.1979166666666674E-4</v>
          </cell>
        </row>
        <row r="40">
          <cell r="C40">
            <v>7.7870370370370365E-4</v>
          </cell>
        </row>
        <row r="41">
          <cell r="C41">
            <v>9.2812500000000002E-4</v>
          </cell>
        </row>
        <row r="42">
          <cell r="C42">
            <v>1.1552083333333334E-3</v>
          </cell>
        </row>
        <row r="43">
          <cell r="C43">
            <v>9.1863425925925923E-4</v>
          </cell>
        </row>
        <row r="44">
          <cell r="C44">
            <v>1.0170138888888889E-3</v>
          </cell>
        </row>
        <row r="45">
          <cell r="C45">
            <v>1.1371527777777777E-3</v>
          </cell>
        </row>
        <row r="46">
          <cell r="C46">
            <v>1.1480324074074073E-3</v>
          </cell>
        </row>
        <row r="47">
          <cell r="C47">
            <v>1.8305555555555558E-3</v>
          </cell>
        </row>
        <row r="48">
          <cell r="C48">
            <v>8.137731481481481E-4</v>
          </cell>
        </row>
        <row r="49">
          <cell r="C49">
            <v>8.850694444444444E-4</v>
          </cell>
        </row>
        <row r="50">
          <cell r="C50">
            <v>9.4756944444444446E-4</v>
          </cell>
        </row>
        <row r="51">
          <cell r="C51">
            <v>1.1805555555555556E-3</v>
          </cell>
        </row>
        <row r="52">
          <cell r="C52">
            <v>1.1450231481481483E-3</v>
          </cell>
        </row>
        <row r="53">
          <cell r="C53">
            <v>9.1145833333333324E-4</v>
          </cell>
        </row>
        <row r="54">
          <cell r="C54">
            <v>8.5185185185185179E-4</v>
          </cell>
        </row>
        <row r="55">
          <cell r="C55">
            <v>8.466435185185186E-4</v>
          </cell>
        </row>
        <row r="56">
          <cell r="C56">
            <v>8.4525462962962972E-4</v>
          </cell>
        </row>
        <row r="57">
          <cell r="C57">
            <v>1.0753472222222221E-3</v>
          </cell>
        </row>
        <row r="58">
          <cell r="C58">
            <v>1.0405092592592593E-3</v>
          </cell>
        </row>
        <row r="59">
          <cell r="C5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>
            <v>3.2407407407407376E-3</v>
          </cell>
          <cell r="C2">
            <v>119</v>
          </cell>
          <cell r="D2">
            <v>123</v>
          </cell>
          <cell r="E2">
            <v>126</v>
          </cell>
          <cell r="F2">
            <v>138</v>
          </cell>
          <cell r="I2">
            <v>129</v>
          </cell>
          <cell r="J2">
            <v>131</v>
          </cell>
          <cell r="K2">
            <v>134</v>
          </cell>
        </row>
        <row r="3">
          <cell r="A3">
            <v>3.3564814814814785E-3</v>
          </cell>
          <cell r="C3">
            <v>118</v>
          </cell>
          <cell r="D3">
            <v>122</v>
          </cell>
          <cell r="E3">
            <v>125</v>
          </cell>
          <cell r="F3">
            <v>137</v>
          </cell>
          <cell r="I3">
            <v>128</v>
          </cell>
          <cell r="J3">
            <v>130</v>
          </cell>
          <cell r="K3">
            <v>133</v>
          </cell>
        </row>
        <row r="4">
          <cell r="A4">
            <v>3.4722222222222194E-3</v>
          </cell>
          <cell r="C4">
            <v>117</v>
          </cell>
          <cell r="D4">
            <v>121</v>
          </cell>
          <cell r="E4">
            <v>124</v>
          </cell>
          <cell r="F4">
            <v>136</v>
          </cell>
          <cell r="I4">
            <v>127</v>
          </cell>
          <cell r="J4">
            <v>129</v>
          </cell>
          <cell r="K4">
            <v>132</v>
          </cell>
        </row>
        <row r="5">
          <cell r="A5">
            <v>3.5879629629629603E-3</v>
          </cell>
          <cell r="C5">
            <v>116</v>
          </cell>
          <cell r="D5">
            <v>120</v>
          </cell>
          <cell r="E5">
            <v>123</v>
          </cell>
          <cell r="F5">
            <v>135</v>
          </cell>
          <cell r="I5">
            <v>126</v>
          </cell>
          <cell r="J5">
            <v>128</v>
          </cell>
          <cell r="K5">
            <v>131</v>
          </cell>
        </row>
        <row r="6">
          <cell r="A6">
            <v>3.7037037037037012E-3</v>
          </cell>
          <cell r="C6">
            <v>115</v>
          </cell>
          <cell r="D6">
            <v>119</v>
          </cell>
          <cell r="E6">
            <v>122</v>
          </cell>
          <cell r="F6">
            <v>134</v>
          </cell>
          <cell r="I6">
            <v>125</v>
          </cell>
          <cell r="J6">
            <v>127</v>
          </cell>
          <cell r="K6">
            <v>130</v>
          </cell>
        </row>
        <row r="7">
          <cell r="A7">
            <v>3.8194444444444422E-3</v>
          </cell>
          <cell r="C7">
            <v>114</v>
          </cell>
          <cell r="D7">
            <v>118</v>
          </cell>
          <cell r="E7">
            <v>121</v>
          </cell>
          <cell r="F7">
            <v>133</v>
          </cell>
          <cell r="I7">
            <v>124</v>
          </cell>
          <cell r="J7">
            <v>126</v>
          </cell>
          <cell r="K7">
            <v>129</v>
          </cell>
        </row>
        <row r="8">
          <cell r="A8">
            <v>3.9351851851851831E-3</v>
          </cell>
          <cell r="C8">
            <v>113</v>
          </cell>
          <cell r="D8">
            <v>117</v>
          </cell>
          <cell r="E8">
            <v>120</v>
          </cell>
          <cell r="F8">
            <v>132</v>
          </cell>
          <cell r="I8">
            <v>123</v>
          </cell>
          <cell r="J8">
            <v>125</v>
          </cell>
          <cell r="K8">
            <v>128</v>
          </cell>
        </row>
        <row r="9">
          <cell r="A9">
            <v>4.050925925925924E-3</v>
          </cell>
          <cell r="C9">
            <v>112</v>
          </cell>
          <cell r="D9">
            <v>116</v>
          </cell>
          <cell r="E9">
            <v>119</v>
          </cell>
          <cell r="F9">
            <v>131</v>
          </cell>
          <cell r="I9">
            <v>122</v>
          </cell>
          <cell r="J9">
            <v>124</v>
          </cell>
          <cell r="K9">
            <v>127</v>
          </cell>
        </row>
        <row r="10">
          <cell r="A10">
            <v>4.1666666666666649E-3</v>
          </cell>
          <cell r="C10">
            <v>111</v>
          </cell>
          <cell r="D10">
            <v>115</v>
          </cell>
          <cell r="E10">
            <v>118</v>
          </cell>
          <cell r="F10">
            <v>130</v>
          </cell>
          <cell r="I10">
            <v>121</v>
          </cell>
          <cell r="J10">
            <v>123</v>
          </cell>
          <cell r="K10">
            <v>126</v>
          </cell>
        </row>
        <row r="11">
          <cell r="A11">
            <v>4.2824074074074058E-3</v>
          </cell>
          <cell r="C11">
            <v>110</v>
          </cell>
          <cell r="D11">
            <v>114</v>
          </cell>
          <cell r="E11">
            <v>117</v>
          </cell>
          <cell r="F11">
            <v>129</v>
          </cell>
          <cell r="I11">
            <v>120</v>
          </cell>
          <cell r="J11">
            <v>122</v>
          </cell>
          <cell r="K11">
            <v>125</v>
          </cell>
        </row>
        <row r="12">
          <cell r="A12">
            <v>4.3981481481481467E-3</v>
          </cell>
          <cell r="C12">
            <v>109</v>
          </cell>
          <cell r="D12">
            <v>113</v>
          </cell>
          <cell r="E12">
            <v>116</v>
          </cell>
          <cell r="F12">
            <v>128</v>
          </cell>
          <cell r="I12">
            <v>119</v>
          </cell>
          <cell r="J12">
            <v>121</v>
          </cell>
          <cell r="K12">
            <v>124</v>
          </cell>
        </row>
        <row r="13">
          <cell r="A13">
            <v>4.5138888888888876E-3</v>
          </cell>
          <cell r="C13">
            <v>108</v>
          </cell>
          <cell r="D13">
            <v>112</v>
          </cell>
          <cell r="E13">
            <v>115</v>
          </cell>
          <cell r="F13">
            <v>127</v>
          </cell>
          <cell r="I13">
            <v>118</v>
          </cell>
          <cell r="J13">
            <v>120</v>
          </cell>
          <cell r="K13">
            <v>123</v>
          </cell>
        </row>
        <row r="14">
          <cell r="A14">
            <v>4.6296296296296285E-3</v>
          </cell>
          <cell r="C14">
            <v>107</v>
          </cell>
          <cell r="D14">
            <v>111</v>
          </cell>
          <cell r="E14">
            <v>114</v>
          </cell>
          <cell r="F14">
            <v>126</v>
          </cell>
          <cell r="I14">
            <v>117</v>
          </cell>
          <cell r="J14">
            <v>119</v>
          </cell>
          <cell r="K14">
            <v>122</v>
          </cell>
        </row>
        <row r="15">
          <cell r="A15">
            <v>4.7453703703703694E-3</v>
          </cell>
          <cell r="C15">
            <v>106</v>
          </cell>
          <cell r="D15">
            <v>110</v>
          </cell>
          <cell r="E15">
            <v>113</v>
          </cell>
          <cell r="F15">
            <v>125</v>
          </cell>
          <cell r="I15">
            <v>116</v>
          </cell>
          <cell r="J15">
            <v>118</v>
          </cell>
          <cell r="K15">
            <v>121</v>
          </cell>
        </row>
        <row r="16">
          <cell r="A16">
            <v>4.8611111111111103E-3</v>
          </cell>
          <cell r="C16">
            <v>105</v>
          </cell>
          <cell r="D16">
            <v>109</v>
          </cell>
          <cell r="E16">
            <v>112</v>
          </cell>
          <cell r="F16">
            <v>124</v>
          </cell>
          <cell r="I16">
            <v>115</v>
          </cell>
          <cell r="J16">
            <v>117</v>
          </cell>
          <cell r="K16">
            <v>120</v>
          </cell>
        </row>
        <row r="17">
          <cell r="A17">
            <v>4.9768518518518512E-3</v>
          </cell>
          <cell r="C17">
            <v>104</v>
          </cell>
          <cell r="D17">
            <v>108</v>
          </cell>
          <cell r="E17">
            <v>111</v>
          </cell>
          <cell r="F17">
            <v>123</v>
          </cell>
          <cell r="I17">
            <v>114</v>
          </cell>
          <cell r="J17">
            <v>116</v>
          </cell>
          <cell r="K17">
            <v>119</v>
          </cell>
        </row>
        <row r="18">
          <cell r="A18">
            <v>5.0925925925925921E-3</v>
          </cell>
          <cell r="C18">
            <v>103</v>
          </cell>
          <cell r="D18">
            <v>107</v>
          </cell>
          <cell r="E18">
            <v>110</v>
          </cell>
          <cell r="F18">
            <v>122</v>
          </cell>
          <cell r="I18">
            <v>113</v>
          </cell>
          <cell r="J18">
            <v>115</v>
          </cell>
          <cell r="K18">
            <v>118</v>
          </cell>
        </row>
        <row r="19">
          <cell r="A19">
            <v>5.208333333333333E-3</v>
          </cell>
          <cell r="C19">
            <v>102</v>
          </cell>
          <cell r="D19">
            <v>106</v>
          </cell>
          <cell r="E19">
            <v>109</v>
          </cell>
          <cell r="F19">
            <v>121</v>
          </cell>
          <cell r="I19">
            <v>112</v>
          </cell>
          <cell r="J19">
            <v>114</v>
          </cell>
          <cell r="K19">
            <v>117</v>
          </cell>
        </row>
        <row r="20">
          <cell r="A20">
            <v>5.324074074074074E-3</v>
          </cell>
          <cell r="C20">
            <v>101</v>
          </cell>
          <cell r="D20">
            <v>105</v>
          </cell>
          <cell r="E20">
            <v>108</v>
          </cell>
          <cell r="F20">
            <v>120</v>
          </cell>
          <cell r="I20">
            <v>111</v>
          </cell>
          <cell r="J20">
            <v>113</v>
          </cell>
          <cell r="K20">
            <v>116</v>
          </cell>
        </row>
        <row r="21">
          <cell r="A21">
            <v>5.4398148148148149E-3</v>
          </cell>
          <cell r="C21">
            <v>100</v>
          </cell>
          <cell r="D21">
            <v>104</v>
          </cell>
          <cell r="E21">
            <v>107</v>
          </cell>
          <cell r="F21">
            <v>119</v>
          </cell>
          <cell r="I21">
            <v>110</v>
          </cell>
          <cell r="J21">
            <v>112</v>
          </cell>
          <cell r="K21">
            <v>115</v>
          </cell>
        </row>
        <row r="22">
          <cell r="A22">
            <v>5.5555555555555558E-3</v>
          </cell>
          <cell r="C22">
            <v>99</v>
          </cell>
          <cell r="D22">
            <v>103</v>
          </cell>
          <cell r="E22">
            <v>106</v>
          </cell>
          <cell r="F22">
            <v>118</v>
          </cell>
          <cell r="I22">
            <v>109</v>
          </cell>
          <cell r="J22">
            <v>111</v>
          </cell>
          <cell r="K22">
            <v>114</v>
          </cell>
        </row>
        <row r="23">
          <cell r="A23">
            <v>5.6712962962962967E-3</v>
          </cell>
          <cell r="C23">
            <v>98</v>
          </cell>
          <cell r="D23">
            <v>102</v>
          </cell>
          <cell r="E23">
            <v>105</v>
          </cell>
          <cell r="F23">
            <v>117</v>
          </cell>
          <cell r="I23">
            <v>108</v>
          </cell>
          <cell r="J23">
            <v>110</v>
          </cell>
          <cell r="K23">
            <v>113</v>
          </cell>
        </row>
        <row r="24">
          <cell r="A24">
            <v>5.7870370370370376E-3</v>
          </cell>
          <cell r="C24">
            <v>97</v>
          </cell>
          <cell r="D24">
            <v>101</v>
          </cell>
          <cell r="E24">
            <v>104</v>
          </cell>
          <cell r="F24">
            <v>116</v>
          </cell>
          <cell r="I24">
            <v>107</v>
          </cell>
          <cell r="J24">
            <v>109</v>
          </cell>
          <cell r="K24">
            <v>112</v>
          </cell>
        </row>
        <row r="25">
          <cell r="A25">
            <v>5.9027777777777785E-3</v>
          </cell>
          <cell r="C25">
            <v>96</v>
          </cell>
          <cell r="D25">
            <v>100</v>
          </cell>
          <cell r="E25">
            <v>103</v>
          </cell>
          <cell r="F25">
            <v>115</v>
          </cell>
          <cell r="I25">
            <v>106</v>
          </cell>
          <cell r="J25">
            <v>108</v>
          </cell>
          <cell r="K25">
            <v>111</v>
          </cell>
        </row>
        <row r="26">
          <cell r="A26">
            <v>6.0185185185185194E-3</v>
          </cell>
          <cell r="C26">
            <v>95</v>
          </cell>
          <cell r="D26">
            <v>99</v>
          </cell>
          <cell r="E26">
            <v>102</v>
          </cell>
          <cell r="F26">
            <v>114</v>
          </cell>
          <cell r="I26">
            <v>105</v>
          </cell>
          <cell r="J26">
            <v>107</v>
          </cell>
          <cell r="K26">
            <v>110</v>
          </cell>
        </row>
        <row r="27">
          <cell r="A27">
            <v>6.1342592592592603E-3</v>
          </cell>
          <cell r="C27">
            <v>94</v>
          </cell>
          <cell r="D27">
            <v>98</v>
          </cell>
          <cell r="E27">
            <v>101</v>
          </cell>
          <cell r="F27">
            <v>113</v>
          </cell>
          <cell r="I27">
            <v>104</v>
          </cell>
          <cell r="J27">
            <v>106</v>
          </cell>
          <cell r="K27">
            <v>109</v>
          </cell>
        </row>
        <row r="28">
          <cell r="A28">
            <v>6.2500000000000012E-3</v>
          </cell>
          <cell r="C28">
            <v>93</v>
          </cell>
          <cell r="D28">
            <v>97</v>
          </cell>
          <cell r="E28">
            <v>100</v>
          </cell>
          <cell r="F28">
            <v>112</v>
          </cell>
          <cell r="I28">
            <v>103</v>
          </cell>
          <cell r="J28">
            <v>105</v>
          </cell>
          <cell r="K28">
            <v>108</v>
          </cell>
        </row>
        <row r="29">
          <cell r="A29">
            <v>6.3657407407407421E-3</v>
          </cell>
          <cell r="C29">
            <v>92</v>
          </cell>
          <cell r="D29">
            <v>96</v>
          </cell>
          <cell r="E29">
            <v>99</v>
          </cell>
          <cell r="F29">
            <v>111</v>
          </cell>
          <cell r="I29">
            <v>102</v>
          </cell>
          <cell r="J29">
            <v>104</v>
          </cell>
          <cell r="K29">
            <v>107</v>
          </cell>
        </row>
        <row r="30">
          <cell r="A30">
            <v>6.481481481481483E-3</v>
          </cell>
          <cell r="C30">
            <v>91</v>
          </cell>
          <cell r="D30">
            <v>95</v>
          </cell>
          <cell r="E30">
            <v>98</v>
          </cell>
          <cell r="F30">
            <v>110</v>
          </cell>
          <cell r="I30">
            <v>101</v>
          </cell>
          <cell r="J30">
            <v>103</v>
          </cell>
          <cell r="K30">
            <v>106</v>
          </cell>
        </row>
        <row r="31">
          <cell r="A31">
            <v>6.5972222222222239E-3</v>
          </cell>
          <cell r="C31">
            <v>90</v>
          </cell>
          <cell r="D31">
            <v>94</v>
          </cell>
          <cell r="E31">
            <v>97</v>
          </cell>
          <cell r="F31">
            <v>109</v>
          </cell>
          <cell r="I31">
            <v>100</v>
          </cell>
          <cell r="J31">
            <v>102</v>
          </cell>
          <cell r="K31">
            <v>105</v>
          </cell>
        </row>
        <row r="32">
          <cell r="A32">
            <v>6.7129629629629648E-3</v>
          </cell>
          <cell r="C32">
            <v>89</v>
          </cell>
          <cell r="D32">
            <v>93</v>
          </cell>
          <cell r="E32">
            <v>96</v>
          </cell>
          <cell r="F32">
            <v>108</v>
          </cell>
          <cell r="I32">
            <v>99</v>
          </cell>
          <cell r="J32">
            <v>101</v>
          </cell>
          <cell r="K32">
            <v>104</v>
          </cell>
        </row>
        <row r="33">
          <cell r="A33">
            <v>6.8287037037037058E-3</v>
          </cell>
          <cell r="C33">
            <v>88</v>
          </cell>
          <cell r="D33">
            <v>92</v>
          </cell>
          <cell r="E33">
            <v>95</v>
          </cell>
          <cell r="F33">
            <v>107</v>
          </cell>
          <cell r="I33">
            <v>98</v>
          </cell>
          <cell r="J33">
            <v>100</v>
          </cell>
          <cell r="K33">
            <v>103</v>
          </cell>
        </row>
        <row r="34">
          <cell r="A34">
            <v>6.9444444444444467E-3</v>
          </cell>
          <cell r="C34">
            <v>87</v>
          </cell>
          <cell r="D34">
            <v>91</v>
          </cell>
          <cell r="E34">
            <v>94</v>
          </cell>
          <cell r="F34">
            <v>106</v>
          </cell>
          <cell r="I34">
            <v>97</v>
          </cell>
          <cell r="J34">
            <v>99</v>
          </cell>
          <cell r="K34">
            <v>102</v>
          </cell>
        </row>
        <row r="35">
          <cell r="A35">
            <v>7.0601851851851876E-3</v>
          </cell>
          <cell r="C35">
            <v>86</v>
          </cell>
          <cell r="D35">
            <v>90</v>
          </cell>
          <cell r="E35">
            <v>93</v>
          </cell>
          <cell r="F35">
            <v>105</v>
          </cell>
          <cell r="I35">
            <v>96</v>
          </cell>
          <cell r="J35">
            <v>98</v>
          </cell>
          <cell r="K35">
            <v>101</v>
          </cell>
        </row>
        <row r="36">
          <cell r="A36">
            <v>7.1759259259259285E-3</v>
          </cell>
          <cell r="C36">
            <v>85</v>
          </cell>
          <cell r="D36">
            <v>89</v>
          </cell>
          <cell r="E36">
            <v>92</v>
          </cell>
          <cell r="F36">
            <v>104</v>
          </cell>
          <cell r="I36">
            <v>95</v>
          </cell>
          <cell r="J36">
            <v>97</v>
          </cell>
          <cell r="K36">
            <v>100</v>
          </cell>
        </row>
        <row r="37">
          <cell r="A37">
            <v>7.2916666666666694E-3</v>
          </cell>
          <cell r="C37">
            <v>84</v>
          </cell>
          <cell r="D37">
            <v>88</v>
          </cell>
          <cell r="E37">
            <v>91</v>
          </cell>
          <cell r="F37">
            <v>103</v>
          </cell>
          <cell r="I37">
            <v>94</v>
          </cell>
          <cell r="J37">
            <v>96</v>
          </cell>
          <cell r="K37">
            <v>99</v>
          </cell>
        </row>
        <row r="38">
          <cell r="A38">
            <v>7.4074074074074103E-3</v>
          </cell>
          <cell r="C38">
            <v>83</v>
          </cell>
          <cell r="D38">
            <v>87</v>
          </cell>
          <cell r="E38">
            <v>90</v>
          </cell>
          <cell r="F38">
            <v>102</v>
          </cell>
          <cell r="I38">
            <v>93</v>
          </cell>
          <cell r="J38">
            <v>95</v>
          </cell>
          <cell r="K38">
            <v>98</v>
          </cell>
        </row>
        <row r="39">
          <cell r="A39">
            <v>7.5231481481481512E-3</v>
          </cell>
          <cell r="C39">
            <v>82</v>
          </cell>
          <cell r="D39">
            <v>86</v>
          </cell>
          <cell r="E39">
            <v>89</v>
          </cell>
          <cell r="F39">
            <v>101</v>
          </cell>
          <cell r="I39">
            <v>92</v>
          </cell>
          <cell r="J39">
            <v>94</v>
          </cell>
          <cell r="K39">
            <v>97</v>
          </cell>
        </row>
        <row r="40">
          <cell r="A40">
            <v>7.6388888888888921E-3</v>
          </cell>
          <cell r="C40">
            <v>81</v>
          </cell>
          <cell r="D40">
            <v>85</v>
          </cell>
          <cell r="E40">
            <v>88</v>
          </cell>
          <cell r="F40">
            <v>100</v>
          </cell>
          <cell r="I40">
            <v>91</v>
          </cell>
          <cell r="J40">
            <v>93</v>
          </cell>
          <cell r="K40">
            <v>96</v>
          </cell>
        </row>
        <row r="41">
          <cell r="A41">
            <v>7.754629629629633E-3</v>
          </cell>
          <cell r="C41">
            <v>80</v>
          </cell>
          <cell r="D41">
            <v>84</v>
          </cell>
          <cell r="E41">
            <v>87</v>
          </cell>
          <cell r="F41">
            <v>99</v>
          </cell>
          <cell r="I41">
            <v>90</v>
          </cell>
          <cell r="J41">
            <v>92</v>
          </cell>
          <cell r="K41">
            <v>95</v>
          </cell>
        </row>
        <row r="42">
          <cell r="A42">
            <v>7.8703703703703748E-3</v>
          </cell>
          <cell r="C42">
            <v>79</v>
          </cell>
          <cell r="D42">
            <v>83</v>
          </cell>
          <cell r="E42">
            <v>86</v>
          </cell>
          <cell r="F42">
            <v>98</v>
          </cell>
          <cell r="I42">
            <v>89</v>
          </cell>
          <cell r="J42">
            <v>91</v>
          </cell>
          <cell r="K42">
            <v>94</v>
          </cell>
        </row>
        <row r="43">
          <cell r="A43">
            <v>7.986111111111114E-3</v>
          </cell>
          <cell r="C43">
            <v>78</v>
          </cell>
          <cell r="D43">
            <v>82</v>
          </cell>
          <cell r="E43">
            <v>85</v>
          </cell>
          <cell r="F43">
            <v>97</v>
          </cell>
          <cell r="I43">
            <v>88</v>
          </cell>
          <cell r="J43">
            <v>90</v>
          </cell>
          <cell r="K43">
            <v>93</v>
          </cell>
        </row>
        <row r="44">
          <cell r="A44">
            <v>8.1018518518518566E-3</v>
          </cell>
          <cell r="C44">
            <v>77</v>
          </cell>
          <cell r="D44">
            <v>81</v>
          </cell>
          <cell r="E44">
            <v>84</v>
          </cell>
          <cell r="F44">
            <v>96</v>
          </cell>
          <cell r="I44">
            <v>87</v>
          </cell>
          <cell r="J44">
            <v>89</v>
          </cell>
          <cell r="K44">
            <v>92</v>
          </cell>
        </row>
        <row r="45">
          <cell r="A45">
            <v>8.2175925925925958E-3</v>
          </cell>
          <cell r="C45">
            <v>76</v>
          </cell>
          <cell r="D45">
            <v>80</v>
          </cell>
          <cell r="E45">
            <v>83</v>
          </cell>
          <cell r="F45">
            <v>95</v>
          </cell>
          <cell r="I45">
            <v>86</v>
          </cell>
          <cell r="J45">
            <v>88</v>
          </cell>
          <cell r="K45">
            <v>91</v>
          </cell>
        </row>
        <row r="46">
          <cell r="A46">
            <v>8.3333333333333384E-3</v>
          </cell>
          <cell r="C46">
            <v>75</v>
          </cell>
          <cell r="D46">
            <v>79</v>
          </cell>
          <cell r="E46">
            <v>82</v>
          </cell>
          <cell r="F46">
            <v>94</v>
          </cell>
          <cell r="I46">
            <v>85</v>
          </cell>
          <cell r="J46">
            <v>87</v>
          </cell>
          <cell r="K46">
            <v>90</v>
          </cell>
        </row>
        <row r="47">
          <cell r="A47">
            <v>8.4490740740740776E-3</v>
          </cell>
          <cell r="C47">
            <v>74</v>
          </cell>
          <cell r="D47">
            <v>78</v>
          </cell>
          <cell r="E47">
            <v>81</v>
          </cell>
          <cell r="F47">
            <v>93</v>
          </cell>
          <cell r="I47">
            <v>84</v>
          </cell>
          <cell r="J47">
            <v>86</v>
          </cell>
          <cell r="K47">
            <v>89</v>
          </cell>
        </row>
        <row r="48">
          <cell r="A48">
            <v>8.5648148148148202E-3</v>
          </cell>
          <cell r="C48">
            <v>73</v>
          </cell>
          <cell r="D48">
            <v>77</v>
          </cell>
          <cell r="E48">
            <v>80</v>
          </cell>
          <cell r="F48">
            <v>92</v>
          </cell>
          <cell r="I48">
            <v>83</v>
          </cell>
          <cell r="J48">
            <v>85</v>
          </cell>
          <cell r="K48">
            <v>88</v>
          </cell>
        </row>
        <row r="49">
          <cell r="A49">
            <v>8.6805555555555594E-3</v>
          </cell>
          <cell r="C49">
            <v>72</v>
          </cell>
          <cell r="D49">
            <v>76</v>
          </cell>
          <cell r="E49">
            <v>79</v>
          </cell>
          <cell r="F49">
            <v>91</v>
          </cell>
          <cell r="I49">
            <v>82</v>
          </cell>
          <cell r="J49">
            <v>84</v>
          </cell>
          <cell r="K49">
            <v>87</v>
          </cell>
        </row>
        <row r="50">
          <cell r="A50">
            <v>8.7962962962963021E-3</v>
          </cell>
          <cell r="C50">
            <v>71</v>
          </cell>
          <cell r="D50">
            <v>75</v>
          </cell>
          <cell r="E50">
            <v>78</v>
          </cell>
          <cell r="F50">
            <v>90</v>
          </cell>
          <cell r="I50">
            <v>81</v>
          </cell>
          <cell r="J50">
            <v>83</v>
          </cell>
          <cell r="K50">
            <v>86</v>
          </cell>
        </row>
        <row r="51">
          <cell r="A51">
            <v>8.9120370370370412E-3</v>
          </cell>
          <cell r="C51">
            <v>70</v>
          </cell>
          <cell r="D51">
            <v>74</v>
          </cell>
          <cell r="E51">
            <v>77</v>
          </cell>
          <cell r="F51">
            <v>89</v>
          </cell>
          <cell r="I51">
            <v>80</v>
          </cell>
          <cell r="J51">
            <v>82</v>
          </cell>
          <cell r="K51">
            <v>85</v>
          </cell>
        </row>
        <row r="52">
          <cell r="A52">
            <v>9.0277777777777839E-3</v>
          </cell>
          <cell r="C52">
            <v>69</v>
          </cell>
          <cell r="D52">
            <v>73</v>
          </cell>
          <cell r="E52">
            <v>76</v>
          </cell>
          <cell r="F52">
            <v>88</v>
          </cell>
          <cell r="I52">
            <v>79</v>
          </cell>
          <cell r="J52">
            <v>81</v>
          </cell>
          <cell r="K52">
            <v>84</v>
          </cell>
        </row>
        <row r="53">
          <cell r="A53">
            <v>9.143518518518523E-3</v>
          </cell>
          <cell r="C53">
            <v>68</v>
          </cell>
          <cell r="D53">
            <v>72</v>
          </cell>
          <cell r="E53">
            <v>75</v>
          </cell>
          <cell r="F53">
            <v>87</v>
          </cell>
          <cell r="I53">
            <v>78</v>
          </cell>
          <cell r="J53">
            <v>80</v>
          </cell>
          <cell r="K53">
            <v>83</v>
          </cell>
        </row>
        <row r="54">
          <cell r="A54">
            <v>9.2592592592592657E-3</v>
          </cell>
          <cell r="C54">
            <v>67</v>
          </cell>
          <cell r="D54">
            <v>71</v>
          </cell>
          <cell r="E54">
            <v>74</v>
          </cell>
          <cell r="F54">
            <v>86</v>
          </cell>
          <cell r="I54">
            <v>77</v>
          </cell>
          <cell r="J54">
            <v>79</v>
          </cell>
          <cell r="K54">
            <v>82</v>
          </cell>
        </row>
        <row r="55">
          <cell r="A55">
            <v>9.3750000000000049E-3</v>
          </cell>
          <cell r="C55">
            <v>66</v>
          </cell>
          <cell r="D55">
            <v>70</v>
          </cell>
          <cell r="E55">
            <v>73</v>
          </cell>
          <cell r="F55">
            <v>85</v>
          </cell>
          <cell r="I55">
            <v>76</v>
          </cell>
          <cell r="J55">
            <v>78</v>
          </cell>
          <cell r="K55">
            <v>81</v>
          </cell>
        </row>
        <row r="56">
          <cell r="A56">
            <v>9.4907407407407475E-3</v>
          </cell>
          <cell r="C56">
            <v>65</v>
          </cell>
          <cell r="D56">
            <v>69</v>
          </cell>
          <cell r="E56">
            <v>72</v>
          </cell>
          <cell r="F56">
            <v>84</v>
          </cell>
          <cell r="I56">
            <v>75</v>
          </cell>
          <cell r="J56">
            <v>77</v>
          </cell>
          <cell r="K56">
            <v>80</v>
          </cell>
        </row>
        <row r="57">
          <cell r="A57">
            <v>9.6064814814814867E-3</v>
          </cell>
          <cell r="C57">
            <v>64</v>
          </cell>
          <cell r="D57">
            <v>68</v>
          </cell>
          <cell r="E57">
            <v>71</v>
          </cell>
          <cell r="F57">
            <v>83</v>
          </cell>
          <cell r="I57">
            <v>74</v>
          </cell>
          <cell r="J57">
            <v>76</v>
          </cell>
          <cell r="K57">
            <v>79</v>
          </cell>
        </row>
        <row r="58">
          <cell r="A58">
            <v>9.7222222222222293E-3</v>
          </cell>
          <cell r="C58">
            <v>63</v>
          </cell>
          <cell r="D58">
            <v>67</v>
          </cell>
          <cell r="E58">
            <v>70</v>
          </cell>
          <cell r="F58">
            <v>82</v>
          </cell>
          <cell r="I58">
            <v>73</v>
          </cell>
          <cell r="J58">
            <v>75</v>
          </cell>
          <cell r="K58">
            <v>78</v>
          </cell>
        </row>
        <row r="59">
          <cell r="A59">
            <v>9.8379629629629685E-3</v>
          </cell>
          <cell r="C59">
            <v>62</v>
          </cell>
          <cell r="D59">
            <v>66</v>
          </cell>
          <cell r="E59">
            <v>69</v>
          </cell>
          <cell r="F59">
            <v>81</v>
          </cell>
          <cell r="I59">
            <v>72</v>
          </cell>
          <cell r="J59">
            <v>74</v>
          </cell>
          <cell r="K59">
            <v>77</v>
          </cell>
        </row>
        <row r="60">
          <cell r="A60">
            <v>9.9537037037037111E-3</v>
          </cell>
          <cell r="C60">
            <v>61</v>
          </cell>
          <cell r="D60">
            <v>65</v>
          </cell>
          <cell r="E60">
            <v>68</v>
          </cell>
          <cell r="F60">
            <v>80</v>
          </cell>
          <cell r="I60">
            <v>71</v>
          </cell>
          <cell r="J60">
            <v>73</v>
          </cell>
          <cell r="K60">
            <v>76</v>
          </cell>
        </row>
        <row r="61">
          <cell r="A61">
            <v>1.006944444444445E-2</v>
          </cell>
          <cell r="C61">
            <v>60</v>
          </cell>
          <cell r="D61">
            <v>64</v>
          </cell>
          <cell r="E61">
            <v>67</v>
          </cell>
          <cell r="F61">
            <v>79</v>
          </cell>
          <cell r="I61">
            <v>70</v>
          </cell>
          <cell r="J61">
            <v>72</v>
          </cell>
          <cell r="K61">
            <v>75</v>
          </cell>
        </row>
        <row r="62">
          <cell r="A62">
            <v>1.0185185185185193E-2</v>
          </cell>
          <cell r="C62">
            <v>59</v>
          </cell>
          <cell r="D62">
            <v>63</v>
          </cell>
          <cell r="E62">
            <v>66</v>
          </cell>
          <cell r="F62">
            <v>78</v>
          </cell>
          <cell r="I62">
            <v>69</v>
          </cell>
          <cell r="J62">
            <v>71</v>
          </cell>
          <cell r="K62">
            <v>74</v>
          </cell>
        </row>
        <row r="63">
          <cell r="A63">
            <v>1.0300925925925932E-2</v>
          </cell>
          <cell r="C63">
            <v>58</v>
          </cell>
          <cell r="D63">
            <v>62</v>
          </cell>
          <cell r="E63">
            <v>65</v>
          </cell>
          <cell r="F63">
            <v>77</v>
          </cell>
          <cell r="I63">
            <v>68</v>
          </cell>
          <cell r="J63">
            <v>70</v>
          </cell>
          <cell r="K63">
            <v>73</v>
          </cell>
        </row>
        <row r="64">
          <cell r="A64">
            <v>1.0416666666666675E-2</v>
          </cell>
          <cell r="C64">
            <v>57</v>
          </cell>
          <cell r="D64">
            <v>61</v>
          </cell>
          <cell r="E64">
            <v>64</v>
          </cell>
          <cell r="F64">
            <v>76</v>
          </cell>
          <cell r="I64">
            <v>67</v>
          </cell>
          <cell r="J64">
            <v>69</v>
          </cell>
          <cell r="K64">
            <v>72</v>
          </cell>
        </row>
        <row r="65">
          <cell r="A65">
            <v>1.0532407407407414E-2</v>
          </cell>
          <cell r="C65">
            <v>56</v>
          </cell>
          <cell r="D65">
            <v>60</v>
          </cell>
          <cell r="E65">
            <v>63</v>
          </cell>
          <cell r="F65">
            <v>75</v>
          </cell>
          <cell r="I65">
            <v>66</v>
          </cell>
          <cell r="J65">
            <v>68</v>
          </cell>
          <cell r="K65">
            <v>71</v>
          </cell>
        </row>
        <row r="66">
          <cell r="A66">
            <v>1.0648148148148157E-2</v>
          </cell>
          <cell r="C66">
            <v>55</v>
          </cell>
          <cell r="D66">
            <v>59</v>
          </cell>
          <cell r="E66">
            <v>62</v>
          </cell>
          <cell r="F66">
            <v>74</v>
          </cell>
          <cell r="I66">
            <v>65</v>
          </cell>
          <cell r="J66">
            <v>67</v>
          </cell>
          <cell r="K66">
            <v>70</v>
          </cell>
        </row>
        <row r="67">
          <cell r="A67">
            <v>1.0763888888888896E-2</v>
          </cell>
          <cell r="C67">
            <v>54</v>
          </cell>
          <cell r="D67">
            <v>58</v>
          </cell>
          <cell r="E67">
            <v>61</v>
          </cell>
          <cell r="F67">
            <v>73</v>
          </cell>
          <cell r="I67">
            <v>64</v>
          </cell>
          <cell r="J67">
            <v>66</v>
          </cell>
          <cell r="K67">
            <v>69</v>
          </cell>
        </row>
        <row r="68">
          <cell r="A68">
            <v>1.0879629629629638E-2</v>
          </cell>
          <cell r="C68">
            <v>53</v>
          </cell>
          <cell r="D68">
            <v>57</v>
          </cell>
          <cell r="E68">
            <v>60</v>
          </cell>
          <cell r="F68">
            <v>72</v>
          </cell>
          <cell r="I68">
            <v>63</v>
          </cell>
          <cell r="J68">
            <v>65</v>
          </cell>
          <cell r="K68">
            <v>68</v>
          </cell>
        </row>
        <row r="69">
          <cell r="A69">
            <v>1.0995370370370378E-2</v>
          </cell>
          <cell r="C69">
            <v>52</v>
          </cell>
          <cell r="D69">
            <v>56</v>
          </cell>
          <cell r="E69">
            <v>59</v>
          </cell>
          <cell r="F69">
            <v>71</v>
          </cell>
          <cell r="I69">
            <v>62</v>
          </cell>
          <cell r="J69">
            <v>64</v>
          </cell>
          <cell r="K69">
            <v>67</v>
          </cell>
        </row>
        <row r="70">
          <cell r="A70">
            <v>1.111111111111112E-2</v>
          </cell>
          <cell r="C70">
            <v>51</v>
          </cell>
          <cell r="D70">
            <v>55</v>
          </cell>
          <cell r="E70">
            <v>58</v>
          </cell>
          <cell r="F70">
            <v>70</v>
          </cell>
          <cell r="I70">
            <v>61</v>
          </cell>
          <cell r="J70">
            <v>63</v>
          </cell>
          <cell r="K70">
            <v>66</v>
          </cell>
        </row>
        <row r="71">
          <cell r="A71">
            <v>1.1226851851851859E-2</v>
          </cell>
          <cell r="C71">
            <v>50</v>
          </cell>
          <cell r="D71">
            <v>54</v>
          </cell>
          <cell r="E71">
            <v>57</v>
          </cell>
          <cell r="F71">
            <v>69</v>
          </cell>
          <cell r="I71">
            <v>60</v>
          </cell>
          <cell r="J71">
            <v>62</v>
          </cell>
          <cell r="K71">
            <v>65</v>
          </cell>
        </row>
        <row r="72">
          <cell r="A72">
            <v>1.1342592592592602E-2</v>
          </cell>
          <cell r="C72">
            <v>49</v>
          </cell>
          <cell r="D72">
            <v>53</v>
          </cell>
          <cell r="E72">
            <v>56</v>
          </cell>
          <cell r="F72">
            <v>68</v>
          </cell>
          <cell r="I72">
            <v>59</v>
          </cell>
          <cell r="J72">
            <v>61</v>
          </cell>
          <cell r="K72">
            <v>64</v>
          </cell>
        </row>
        <row r="73">
          <cell r="A73">
            <v>1.1458333333333341E-2</v>
          </cell>
          <cell r="C73">
            <v>48</v>
          </cell>
          <cell r="D73">
            <v>52</v>
          </cell>
          <cell r="E73">
            <v>55</v>
          </cell>
          <cell r="F73">
            <v>67</v>
          </cell>
          <cell r="I73">
            <v>58</v>
          </cell>
          <cell r="J73">
            <v>60</v>
          </cell>
          <cell r="K73">
            <v>63</v>
          </cell>
        </row>
        <row r="74">
          <cell r="A74">
            <v>1.1574074074074084E-2</v>
          </cell>
          <cell r="C74">
            <v>47</v>
          </cell>
          <cell r="D74">
            <v>51</v>
          </cell>
          <cell r="E74">
            <v>54</v>
          </cell>
          <cell r="F74">
            <v>66</v>
          </cell>
          <cell r="I74">
            <v>57</v>
          </cell>
          <cell r="J74">
            <v>59</v>
          </cell>
          <cell r="K74">
            <v>62</v>
          </cell>
        </row>
        <row r="75">
          <cell r="A75">
            <v>1.1689814814814823E-2</v>
          </cell>
          <cell r="C75">
            <v>46</v>
          </cell>
          <cell r="D75">
            <v>50</v>
          </cell>
          <cell r="E75">
            <v>53</v>
          </cell>
          <cell r="F75">
            <v>65</v>
          </cell>
          <cell r="I75">
            <v>56</v>
          </cell>
          <cell r="J75">
            <v>58</v>
          </cell>
          <cell r="K75">
            <v>61</v>
          </cell>
        </row>
        <row r="76">
          <cell r="A76">
            <v>1.1805555555555566E-2</v>
          </cell>
          <cell r="C76">
            <v>45</v>
          </cell>
          <cell r="D76">
            <v>49</v>
          </cell>
          <cell r="E76">
            <v>52</v>
          </cell>
          <cell r="F76">
            <v>64</v>
          </cell>
          <cell r="I76">
            <v>55</v>
          </cell>
          <cell r="J76">
            <v>57</v>
          </cell>
          <cell r="K76">
            <v>60</v>
          </cell>
        </row>
        <row r="77">
          <cell r="A77">
            <v>1.1921296296296305E-2</v>
          </cell>
          <cell r="C77">
            <v>44</v>
          </cell>
          <cell r="D77">
            <v>48</v>
          </cell>
          <cell r="E77">
            <v>51</v>
          </cell>
          <cell r="F77">
            <v>63</v>
          </cell>
          <cell r="I77">
            <v>54</v>
          </cell>
          <cell r="J77">
            <v>56</v>
          </cell>
          <cell r="K77">
            <v>59</v>
          </cell>
        </row>
        <row r="78">
          <cell r="A78">
            <v>1.2037037037037047E-2</v>
          </cell>
          <cell r="C78">
            <v>43</v>
          </cell>
          <cell r="D78">
            <v>47</v>
          </cell>
          <cell r="E78">
            <v>50</v>
          </cell>
          <cell r="F78">
            <v>62</v>
          </cell>
          <cell r="I78">
            <v>53</v>
          </cell>
          <cell r="J78">
            <v>55</v>
          </cell>
          <cell r="K78">
            <v>58</v>
          </cell>
        </row>
        <row r="79">
          <cell r="A79">
            <v>1.2152777777777787E-2</v>
          </cell>
          <cell r="C79">
            <v>42</v>
          </cell>
          <cell r="D79">
            <v>46</v>
          </cell>
          <cell r="E79">
            <v>49</v>
          </cell>
          <cell r="F79">
            <v>61</v>
          </cell>
          <cell r="I79">
            <v>52</v>
          </cell>
          <cell r="J79">
            <v>54</v>
          </cell>
          <cell r="K79">
            <v>57</v>
          </cell>
        </row>
        <row r="80">
          <cell r="A80">
            <v>1.2268518518518529E-2</v>
          </cell>
          <cell r="C80">
            <v>41</v>
          </cell>
          <cell r="D80">
            <v>45</v>
          </cell>
          <cell r="E80">
            <v>48</v>
          </cell>
          <cell r="F80">
            <v>60</v>
          </cell>
          <cell r="I80">
            <v>51</v>
          </cell>
          <cell r="J80">
            <v>53</v>
          </cell>
          <cell r="K80">
            <v>56</v>
          </cell>
        </row>
        <row r="81">
          <cell r="A81">
            <v>1.2384259259259268E-2</v>
          </cell>
          <cell r="C81">
            <v>40</v>
          </cell>
          <cell r="D81">
            <v>44</v>
          </cell>
          <cell r="E81">
            <v>47</v>
          </cell>
          <cell r="F81">
            <v>59</v>
          </cell>
          <cell r="I81">
            <v>50</v>
          </cell>
          <cell r="J81">
            <v>52</v>
          </cell>
          <cell r="K81">
            <v>55</v>
          </cell>
        </row>
        <row r="82">
          <cell r="A82">
            <v>1.2500000000000011E-2</v>
          </cell>
          <cell r="C82">
            <v>39</v>
          </cell>
          <cell r="D82">
            <v>43</v>
          </cell>
          <cell r="E82">
            <v>46</v>
          </cell>
          <cell r="F82">
            <v>58</v>
          </cell>
          <cell r="I82">
            <v>49</v>
          </cell>
          <cell r="J82">
            <v>51</v>
          </cell>
          <cell r="K82">
            <v>54</v>
          </cell>
        </row>
        <row r="83">
          <cell r="A83">
            <v>1.261574074074075E-2</v>
          </cell>
          <cell r="C83">
            <v>38</v>
          </cell>
          <cell r="D83">
            <v>42</v>
          </cell>
          <cell r="E83">
            <v>45</v>
          </cell>
          <cell r="F83">
            <v>57</v>
          </cell>
          <cell r="I83">
            <v>48</v>
          </cell>
          <cell r="J83">
            <v>50</v>
          </cell>
          <cell r="K83">
            <v>53</v>
          </cell>
        </row>
        <row r="84">
          <cell r="A84">
            <v>1.2731481481481493E-2</v>
          </cell>
          <cell r="C84">
            <v>37</v>
          </cell>
          <cell r="D84">
            <v>41</v>
          </cell>
          <cell r="E84">
            <v>44</v>
          </cell>
          <cell r="F84">
            <v>56</v>
          </cell>
          <cell r="I84">
            <v>47</v>
          </cell>
          <cell r="J84">
            <v>49</v>
          </cell>
          <cell r="K84">
            <v>52</v>
          </cell>
        </row>
        <row r="85">
          <cell r="A85">
            <v>1.2847222222222232E-2</v>
          </cell>
          <cell r="C85">
            <v>36</v>
          </cell>
          <cell r="D85">
            <v>40</v>
          </cell>
          <cell r="E85">
            <v>43</v>
          </cell>
          <cell r="F85">
            <v>55</v>
          </cell>
          <cell r="I85">
            <v>46</v>
          </cell>
          <cell r="J85">
            <v>48</v>
          </cell>
          <cell r="K85">
            <v>51</v>
          </cell>
        </row>
        <row r="86">
          <cell r="A86">
            <v>1.2962962962962975E-2</v>
          </cell>
          <cell r="C86">
            <v>35</v>
          </cell>
          <cell r="D86">
            <v>39</v>
          </cell>
          <cell r="E86">
            <v>42</v>
          </cell>
          <cell r="F86">
            <v>54</v>
          </cell>
          <cell r="I86">
            <v>45</v>
          </cell>
          <cell r="J86">
            <v>47</v>
          </cell>
          <cell r="K86">
            <v>50</v>
          </cell>
        </row>
        <row r="87">
          <cell r="A87">
            <v>1.3078703703703714E-2</v>
          </cell>
          <cell r="C87">
            <v>34</v>
          </cell>
          <cell r="D87">
            <v>38</v>
          </cell>
          <cell r="E87">
            <v>41</v>
          </cell>
          <cell r="F87">
            <v>53</v>
          </cell>
          <cell r="I87">
            <v>44</v>
          </cell>
          <cell r="J87">
            <v>46</v>
          </cell>
          <cell r="K87">
            <v>49</v>
          </cell>
        </row>
        <row r="88">
          <cell r="A88">
            <v>1.3194444444444457E-2</v>
          </cell>
          <cell r="C88">
            <v>33</v>
          </cell>
          <cell r="D88">
            <v>37</v>
          </cell>
          <cell r="E88">
            <v>40</v>
          </cell>
          <cell r="F88">
            <v>52</v>
          </cell>
          <cell r="I88">
            <v>43</v>
          </cell>
          <cell r="J88">
            <v>45</v>
          </cell>
          <cell r="K88">
            <v>48</v>
          </cell>
        </row>
        <row r="89">
          <cell r="A89">
            <v>1.3310185185185196E-2</v>
          </cell>
          <cell r="C89">
            <v>32</v>
          </cell>
          <cell r="D89">
            <v>36</v>
          </cell>
          <cell r="E89">
            <v>39</v>
          </cell>
          <cell r="F89">
            <v>51</v>
          </cell>
          <cell r="I89">
            <v>42</v>
          </cell>
          <cell r="J89">
            <v>44</v>
          </cell>
          <cell r="K89">
            <v>47</v>
          </cell>
        </row>
        <row r="90">
          <cell r="A90">
            <v>1.3425925925925938E-2</v>
          </cell>
          <cell r="C90">
            <v>31</v>
          </cell>
          <cell r="D90">
            <v>35</v>
          </cell>
          <cell r="E90">
            <v>38</v>
          </cell>
          <cell r="F90">
            <v>50</v>
          </cell>
          <cell r="I90">
            <v>41</v>
          </cell>
          <cell r="J90">
            <v>43</v>
          </cell>
          <cell r="K90">
            <v>46</v>
          </cell>
        </row>
        <row r="91">
          <cell r="A91">
            <v>1.3541666666666678E-2</v>
          </cell>
          <cell r="C91">
            <v>30</v>
          </cell>
          <cell r="D91">
            <v>34</v>
          </cell>
          <cell r="E91">
            <v>37</v>
          </cell>
          <cell r="F91">
            <v>49</v>
          </cell>
          <cell r="I91">
            <v>40</v>
          </cell>
          <cell r="J91">
            <v>42</v>
          </cell>
          <cell r="K91">
            <v>45</v>
          </cell>
        </row>
        <row r="92">
          <cell r="A92">
            <v>1.365740740740742E-2</v>
          </cell>
          <cell r="C92">
            <v>29</v>
          </cell>
          <cell r="D92">
            <v>33</v>
          </cell>
          <cell r="E92">
            <v>36</v>
          </cell>
          <cell r="F92">
            <v>48</v>
          </cell>
          <cell r="I92">
            <v>39</v>
          </cell>
          <cell r="J92">
            <v>41</v>
          </cell>
          <cell r="K92">
            <v>44</v>
          </cell>
        </row>
        <row r="93">
          <cell r="A93">
            <v>1.3773148148148159E-2</v>
          </cell>
          <cell r="C93">
            <v>28</v>
          </cell>
          <cell r="D93">
            <v>32</v>
          </cell>
          <cell r="E93">
            <v>35</v>
          </cell>
          <cell r="F93">
            <v>47</v>
          </cell>
          <cell r="I93">
            <v>38</v>
          </cell>
          <cell r="J93">
            <v>40</v>
          </cell>
          <cell r="K93">
            <v>43</v>
          </cell>
        </row>
        <row r="94">
          <cell r="A94">
            <v>1.3888888888888902E-2</v>
          </cell>
          <cell r="C94">
            <v>27</v>
          </cell>
          <cell r="D94">
            <v>31</v>
          </cell>
          <cell r="E94">
            <v>34</v>
          </cell>
          <cell r="F94">
            <v>46</v>
          </cell>
          <cell r="I94">
            <v>37</v>
          </cell>
          <cell r="J94">
            <v>39</v>
          </cell>
          <cell r="K94">
            <v>42</v>
          </cell>
        </row>
        <row r="95">
          <cell r="A95">
            <v>1.4004629629629641E-2</v>
          </cell>
          <cell r="C95">
            <v>26</v>
          </cell>
          <cell r="D95">
            <v>30</v>
          </cell>
          <cell r="E95">
            <v>33</v>
          </cell>
          <cell r="F95">
            <v>45</v>
          </cell>
          <cell r="I95">
            <v>36</v>
          </cell>
          <cell r="J95">
            <v>38</v>
          </cell>
          <cell r="K95">
            <v>41</v>
          </cell>
        </row>
        <row r="96">
          <cell r="A96">
            <v>1.4120370370370384E-2</v>
          </cell>
          <cell r="C96">
            <v>25</v>
          </cell>
          <cell r="D96">
            <v>29</v>
          </cell>
          <cell r="E96">
            <v>32</v>
          </cell>
          <cell r="F96">
            <v>44</v>
          </cell>
          <cell r="I96">
            <v>35</v>
          </cell>
          <cell r="J96">
            <v>37</v>
          </cell>
          <cell r="K96">
            <v>40</v>
          </cell>
        </row>
        <row r="97">
          <cell r="A97">
            <v>1.4236111111111123E-2</v>
          </cell>
          <cell r="C97">
            <v>24</v>
          </cell>
          <cell r="D97">
            <v>28</v>
          </cell>
          <cell r="E97">
            <v>31</v>
          </cell>
          <cell r="F97">
            <v>43</v>
          </cell>
          <cell r="I97">
            <v>34</v>
          </cell>
          <cell r="J97">
            <v>36</v>
          </cell>
          <cell r="K97">
            <v>39</v>
          </cell>
        </row>
        <row r="98">
          <cell r="A98">
            <v>1.4351851851851866E-2</v>
          </cell>
          <cell r="C98">
            <v>23</v>
          </cell>
          <cell r="D98">
            <v>27</v>
          </cell>
          <cell r="E98">
            <v>30</v>
          </cell>
          <cell r="F98">
            <v>42</v>
          </cell>
          <cell r="I98">
            <v>33</v>
          </cell>
          <cell r="J98">
            <v>35</v>
          </cell>
          <cell r="K98">
            <v>38</v>
          </cell>
        </row>
        <row r="99">
          <cell r="A99">
            <v>1.4467592592592605E-2</v>
          </cell>
          <cell r="C99">
            <v>22</v>
          </cell>
          <cell r="D99">
            <v>26</v>
          </cell>
          <cell r="E99">
            <v>29</v>
          </cell>
          <cell r="F99">
            <v>41</v>
          </cell>
          <cell r="I99">
            <v>32</v>
          </cell>
          <cell r="J99">
            <v>34</v>
          </cell>
          <cell r="K99">
            <v>37</v>
          </cell>
        </row>
        <row r="100">
          <cell r="A100">
            <v>1.4583333333333347E-2</v>
          </cell>
          <cell r="C100">
            <v>21</v>
          </cell>
          <cell r="D100">
            <v>25</v>
          </cell>
          <cell r="E100">
            <v>28</v>
          </cell>
          <cell r="F100">
            <v>40</v>
          </cell>
          <cell r="I100">
            <v>31</v>
          </cell>
          <cell r="J100">
            <v>33</v>
          </cell>
          <cell r="K100">
            <v>36</v>
          </cell>
        </row>
        <row r="101">
          <cell r="A101">
            <v>1.4699074074074087E-2</v>
          </cell>
          <cell r="C101">
            <v>20</v>
          </cell>
          <cell r="D101">
            <v>24</v>
          </cell>
          <cell r="E101">
            <v>27</v>
          </cell>
          <cell r="F101">
            <v>39</v>
          </cell>
          <cell r="I101">
            <v>30</v>
          </cell>
          <cell r="J101">
            <v>32</v>
          </cell>
          <cell r="K101">
            <v>35</v>
          </cell>
        </row>
        <row r="102">
          <cell r="A102">
            <v>1.4814814814814829E-2</v>
          </cell>
          <cell r="C102">
            <v>19</v>
          </cell>
          <cell r="D102">
            <v>23</v>
          </cell>
          <cell r="E102">
            <v>26</v>
          </cell>
          <cell r="F102">
            <v>38</v>
          </cell>
          <cell r="I102">
            <v>29</v>
          </cell>
          <cell r="J102">
            <v>31</v>
          </cell>
          <cell r="K102">
            <v>34</v>
          </cell>
        </row>
        <row r="103">
          <cell r="A103">
            <v>1.4930555555555568E-2</v>
          </cell>
          <cell r="C103">
            <v>18</v>
          </cell>
          <cell r="D103">
            <v>22</v>
          </cell>
          <cell r="E103">
            <v>25</v>
          </cell>
          <cell r="F103">
            <v>37</v>
          </cell>
          <cell r="I103">
            <v>28</v>
          </cell>
          <cell r="J103">
            <v>30</v>
          </cell>
          <cell r="K103">
            <v>33</v>
          </cell>
        </row>
        <row r="104">
          <cell r="A104">
            <v>1.5046296296296311E-2</v>
          </cell>
          <cell r="C104">
            <v>17</v>
          </cell>
          <cell r="D104">
            <v>21</v>
          </cell>
          <cell r="E104">
            <v>24</v>
          </cell>
          <cell r="F104">
            <v>36</v>
          </cell>
          <cell r="I104">
            <v>27</v>
          </cell>
          <cell r="J104">
            <v>29</v>
          </cell>
          <cell r="K104">
            <v>32</v>
          </cell>
        </row>
        <row r="105">
          <cell r="A105">
            <v>1.516203703703705E-2</v>
          </cell>
          <cell r="C105">
            <v>16</v>
          </cell>
          <cell r="D105">
            <v>20</v>
          </cell>
          <cell r="E105">
            <v>23</v>
          </cell>
          <cell r="F105">
            <v>35</v>
          </cell>
          <cell r="I105">
            <v>26</v>
          </cell>
          <cell r="J105">
            <v>28</v>
          </cell>
          <cell r="K105">
            <v>31</v>
          </cell>
        </row>
        <row r="106">
          <cell r="A106">
            <v>1.5277777777777793E-2</v>
          </cell>
          <cell r="C106">
            <v>15</v>
          </cell>
          <cell r="D106">
            <v>19</v>
          </cell>
          <cell r="E106">
            <v>22</v>
          </cell>
          <cell r="F106">
            <v>34</v>
          </cell>
          <cell r="I106">
            <v>25</v>
          </cell>
          <cell r="J106">
            <v>27</v>
          </cell>
          <cell r="K106">
            <v>30</v>
          </cell>
        </row>
        <row r="107">
          <cell r="A107">
            <v>1.5393518518518532E-2</v>
          </cell>
          <cell r="C107">
            <v>14</v>
          </cell>
          <cell r="D107">
            <v>18</v>
          </cell>
          <cell r="E107">
            <v>21</v>
          </cell>
          <cell r="F107">
            <v>33</v>
          </cell>
          <cell r="I107">
            <v>24</v>
          </cell>
          <cell r="J107">
            <v>26</v>
          </cell>
          <cell r="K107">
            <v>29</v>
          </cell>
        </row>
        <row r="108">
          <cell r="A108">
            <v>1.5509259259259275E-2</v>
          </cell>
          <cell r="C108">
            <v>13</v>
          </cell>
          <cell r="D108">
            <v>17</v>
          </cell>
          <cell r="E108">
            <v>20</v>
          </cell>
          <cell r="F108">
            <v>32</v>
          </cell>
          <cell r="I108">
            <v>23</v>
          </cell>
          <cell r="J108">
            <v>25</v>
          </cell>
          <cell r="K108">
            <v>28</v>
          </cell>
        </row>
        <row r="109">
          <cell r="A109">
            <v>1.5625000000000014E-2</v>
          </cell>
          <cell r="C109">
            <v>12</v>
          </cell>
          <cell r="D109">
            <v>16</v>
          </cell>
          <cell r="E109">
            <v>19</v>
          </cell>
          <cell r="F109">
            <v>31</v>
          </cell>
          <cell r="I109">
            <v>22</v>
          </cell>
          <cell r="J109">
            <v>24</v>
          </cell>
          <cell r="K109">
            <v>27</v>
          </cell>
        </row>
        <row r="110">
          <cell r="A110">
            <v>1.5740740740740757E-2</v>
          </cell>
          <cell r="C110">
            <v>11</v>
          </cell>
          <cell r="D110">
            <v>15</v>
          </cell>
          <cell r="E110">
            <v>18</v>
          </cell>
          <cell r="F110">
            <v>30</v>
          </cell>
          <cell r="I110">
            <v>21</v>
          </cell>
          <cell r="J110">
            <v>23</v>
          </cell>
          <cell r="K110">
            <v>26</v>
          </cell>
        </row>
        <row r="111">
          <cell r="A111">
            <v>1.5856481481481496E-2</v>
          </cell>
          <cell r="C111">
            <v>10</v>
          </cell>
          <cell r="D111">
            <v>14</v>
          </cell>
          <cell r="E111">
            <v>17</v>
          </cell>
          <cell r="F111">
            <v>29</v>
          </cell>
          <cell r="I111">
            <v>20</v>
          </cell>
          <cell r="J111">
            <v>22</v>
          </cell>
          <cell r="K111">
            <v>25</v>
          </cell>
        </row>
        <row r="112">
          <cell r="A112">
            <v>1.5972222222222238E-2</v>
          </cell>
          <cell r="C112">
            <v>9</v>
          </cell>
          <cell r="D112">
            <v>13</v>
          </cell>
          <cell r="E112">
            <v>16</v>
          </cell>
          <cell r="F112">
            <v>28</v>
          </cell>
          <cell r="I112">
            <v>19</v>
          </cell>
          <cell r="J112">
            <v>21</v>
          </cell>
          <cell r="K112">
            <v>24</v>
          </cell>
        </row>
        <row r="113">
          <cell r="A113">
            <v>1.6087962962962978E-2</v>
          </cell>
          <cell r="C113">
            <v>8</v>
          </cell>
          <cell r="D113">
            <v>12</v>
          </cell>
          <cell r="E113">
            <v>15</v>
          </cell>
          <cell r="F113">
            <v>27</v>
          </cell>
          <cell r="I113">
            <v>18</v>
          </cell>
          <cell r="J113">
            <v>20</v>
          </cell>
          <cell r="K113">
            <v>23</v>
          </cell>
        </row>
        <row r="114">
          <cell r="A114">
            <v>1.620370370370372E-2</v>
          </cell>
          <cell r="C114">
            <v>7</v>
          </cell>
          <cell r="D114">
            <v>11</v>
          </cell>
          <cell r="E114">
            <v>14</v>
          </cell>
          <cell r="F114">
            <v>26</v>
          </cell>
          <cell r="I114">
            <v>17</v>
          </cell>
          <cell r="J114">
            <v>19</v>
          </cell>
          <cell r="K114">
            <v>22</v>
          </cell>
        </row>
        <row r="115">
          <cell r="A115">
            <v>1.6319444444444459E-2</v>
          </cell>
          <cell r="C115">
            <v>6</v>
          </cell>
          <cell r="D115">
            <v>10</v>
          </cell>
          <cell r="E115">
            <v>13</v>
          </cell>
          <cell r="F115">
            <v>25</v>
          </cell>
          <cell r="I115">
            <v>16</v>
          </cell>
          <cell r="J115">
            <v>18</v>
          </cell>
          <cell r="K115">
            <v>21</v>
          </cell>
        </row>
        <row r="116">
          <cell r="A116">
            <v>1.6435185185185202E-2</v>
          </cell>
          <cell r="C116">
            <v>5</v>
          </cell>
          <cell r="D116">
            <v>9</v>
          </cell>
          <cell r="E116">
            <v>12</v>
          </cell>
          <cell r="F116">
            <v>24</v>
          </cell>
          <cell r="I116">
            <v>15</v>
          </cell>
          <cell r="J116">
            <v>17</v>
          </cell>
          <cell r="K116">
            <v>20</v>
          </cell>
        </row>
        <row r="117">
          <cell r="A117">
            <v>1.6550925925925941E-2</v>
          </cell>
          <cell r="C117">
            <v>4</v>
          </cell>
          <cell r="D117">
            <v>8</v>
          </cell>
          <cell r="E117">
            <v>11</v>
          </cell>
          <cell r="F117">
            <v>23</v>
          </cell>
          <cell r="I117">
            <v>14</v>
          </cell>
          <cell r="J117">
            <v>16</v>
          </cell>
          <cell r="K117">
            <v>19</v>
          </cell>
        </row>
        <row r="118">
          <cell r="A118">
            <v>1.6666666666666684E-2</v>
          </cell>
          <cell r="C118">
            <v>3</v>
          </cell>
          <cell r="D118">
            <v>7</v>
          </cell>
          <cell r="E118">
            <v>10</v>
          </cell>
          <cell r="F118">
            <v>22</v>
          </cell>
          <cell r="I118">
            <v>13</v>
          </cell>
          <cell r="J118">
            <v>15</v>
          </cell>
          <cell r="K118">
            <v>18</v>
          </cell>
        </row>
        <row r="119">
          <cell r="A119">
            <v>1.6782407407407423E-2</v>
          </cell>
          <cell r="C119">
            <v>2</v>
          </cell>
          <cell r="D119">
            <v>6</v>
          </cell>
          <cell r="E119">
            <v>9</v>
          </cell>
          <cell r="F119">
            <v>21</v>
          </cell>
          <cell r="I119">
            <v>12</v>
          </cell>
          <cell r="J119">
            <v>14</v>
          </cell>
          <cell r="K119">
            <v>17</v>
          </cell>
        </row>
        <row r="120">
          <cell r="A120">
            <v>1.6898148148148166E-2</v>
          </cell>
          <cell r="C120">
            <v>1</v>
          </cell>
          <cell r="D120">
            <v>5</v>
          </cell>
          <cell r="E120">
            <v>8</v>
          </cell>
          <cell r="F120">
            <v>20</v>
          </cell>
          <cell r="I120">
            <v>11</v>
          </cell>
          <cell r="J120">
            <v>13</v>
          </cell>
          <cell r="K120">
            <v>16</v>
          </cell>
        </row>
        <row r="121">
          <cell r="A121">
            <v>1.7013888888888905E-2</v>
          </cell>
          <cell r="C121">
            <v>0</v>
          </cell>
          <cell r="D121">
            <v>4</v>
          </cell>
          <cell r="E121">
            <v>7</v>
          </cell>
          <cell r="F121">
            <v>19</v>
          </cell>
          <cell r="I121">
            <v>10</v>
          </cell>
          <cell r="J121">
            <v>12</v>
          </cell>
          <cell r="K121">
            <v>15</v>
          </cell>
        </row>
        <row r="122">
          <cell r="A122">
            <v>1.7129629629629647E-2</v>
          </cell>
          <cell r="C122">
            <v>0</v>
          </cell>
          <cell r="D122">
            <v>3</v>
          </cell>
          <cell r="E122">
            <v>6</v>
          </cell>
          <cell r="F122">
            <v>18</v>
          </cell>
          <cell r="I122">
            <v>9</v>
          </cell>
          <cell r="J122">
            <v>11</v>
          </cell>
          <cell r="K122">
            <v>14</v>
          </cell>
        </row>
        <row r="123">
          <cell r="A123">
            <v>1.7245370370370387E-2</v>
          </cell>
          <cell r="C123">
            <v>0</v>
          </cell>
          <cell r="D123">
            <v>2</v>
          </cell>
          <cell r="E123">
            <v>5</v>
          </cell>
          <cell r="F123">
            <v>17</v>
          </cell>
          <cell r="I123">
            <v>8</v>
          </cell>
          <cell r="J123">
            <v>10</v>
          </cell>
          <cell r="K123">
            <v>13</v>
          </cell>
        </row>
        <row r="124">
          <cell r="A124">
            <v>1.7361111111111129E-2</v>
          </cell>
          <cell r="C124">
            <v>0</v>
          </cell>
          <cell r="D124">
            <v>1</v>
          </cell>
          <cell r="E124">
            <v>4</v>
          </cell>
          <cell r="F124">
            <v>16</v>
          </cell>
          <cell r="I124">
            <v>7</v>
          </cell>
          <cell r="J124">
            <v>9</v>
          </cell>
          <cell r="K124">
            <v>12</v>
          </cell>
        </row>
        <row r="125">
          <cell r="A125">
            <v>1.7476851851851868E-2</v>
          </cell>
          <cell r="C125">
            <v>0</v>
          </cell>
          <cell r="D125">
            <v>0</v>
          </cell>
          <cell r="E125">
            <v>3</v>
          </cell>
          <cell r="F125">
            <v>15</v>
          </cell>
          <cell r="I125">
            <v>6</v>
          </cell>
          <cell r="J125">
            <v>8</v>
          </cell>
          <cell r="K125">
            <v>11</v>
          </cell>
        </row>
        <row r="126">
          <cell r="A126">
            <v>1.7592592592592611E-2</v>
          </cell>
          <cell r="C126">
            <v>0</v>
          </cell>
          <cell r="D126">
            <v>0</v>
          </cell>
          <cell r="E126">
            <v>2</v>
          </cell>
          <cell r="F126">
            <v>14</v>
          </cell>
          <cell r="I126">
            <v>5</v>
          </cell>
          <cell r="J126">
            <v>7</v>
          </cell>
          <cell r="K126">
            <v>10</v>
          </cell>
        </row>
        <row r="127">
          <cell r="A127">
            <v>1.770833333333335E-2</v>
          </cell>
          <cell r="C127">
            <v>0</v>
          </cell>
          <cell r="D127">
            <v>0</v>
          </cell>
          <cell r="E127">
            <v>1</v>
          </cell>
          <cell r="F127">
            <v>13</v>
          </cell>
          <cell r="I127">
            <v>4</v>
          </cell>
          <cell r="J127">
            <v>6</v>
          </cell>
          <cell r="K127">
            <v>9</v>
          </cell>
        </row>
        <row r="128">
          <cell r="A128">
            <v>1.7824074074074093E-2</v>
          </cell>
          <cell r="C128">
            <v>0</v>
          </cell>
          <cell r="D128">
            <v>0</v>
          </cell>
          <cell r="E128">
            <v>0</v>
          </cell>
          <cell r="F128">
            <v>12</v>
          </cell>
          <cell r="I128">
            <v>3</v>
          </cell>
          <cell r="J128">
            <v>5</v>
          </cell>
          <cell r="K128">
            <v>8</v>
          </cell>
        </row>
        <row r="129">
          <cell r="A129">
            <v>1.7939814814814832E-2</v>
          </cell>
          <cell r="C129">
            <v>0</v>
          </cell>
          <cell r="D129">
            <v>0</v>
          </cell>
          <cell r="E129">
            <v>0</v>
          </cell>
          <cell r="F129">
            <v>11</v>
          </cell>
          <cell r="I129">
            <v>2</v>
          </cell>
          <cell r="J129">
            <v>4</v>
          </cell>
          <cell r="K129">
            <v>7</v>
          </cell>
        </row>
        <row r="130">
          <cell r="A130">
            <v>1.8055555555555575E-2</v>
          </cell>
          <cell r="C130">
            <v>0</v>
          </cell>
          <cell r="D130">
            <v>0</v>
          </cell>
          <cell r="E130">
            <v>0</v>
          </cell>
          <cell r="F130">
            <v>10</v>
          </cell>
          <cell r="I130">
            <v>1</v>
          </cell>
          <cell r="J130">
            <v>3</v>
          </cell>
          <cell r="K130">
            <v>6</v>
          </cell>
        </row>
        <row r="131">
          <cell r="A131">
            <v>1.8171296296296314E-2</v>
          </cell>
          <cell r="C131">
            <v>0</v>
          </cell>
          <cell r="D131">
            <v>0</v>
          </cell>
          <cell r="E131">
            <v>0</v>
          </cell>
          <cell r="F131">
            <v>9</v>
          </cell>
          <cell r="I131">
            <v>0</v>
          </cell>
          <cell r="J131">
            <v>2</v>
          </cell>
          <cell r="K131">
            <v>5</v>
          </cell>
        </row>
        <row r="132">
          <cell r="A132">
            <v>1.8287037037037056E-2</v>
          </cell>
          <cell r="C132">
            <v>0</v>
          </cell>
          <cell r="D132">
            <v>0</v>
          </cell>
          <cell r="E132">
            <v>0</v>
          </cell>
          <cell r="F132">
            <v>8</v>
          </cell>
          <cell r="I132">
            <v>0</v>
          </cell>
          <cell r="J132">
            <v>1</v>
          </cell>
          <cell r="K132">
            <v>4</v>
          </cell>
        </row>
        <row r="133">
          <cell r="A133">
            <v>1.8402777777777796E-2</v>
          </cell>
          <cell r="C133">
            <v>0</v>
          </cell>
          <cell r="D133">
            <v>0</v>
          </cell>
          <cell r="E133">
            <v>0</v>
          </cell>
          <cell r="F133">
            <v>7</v>
          </cell>
          <cell r="I133">
            <v>0</v>
          </cell>
          <cell r="J133">
            <v>0</v>
          </cell>
          <cell r="K133">
            <v>3</v>
          </cell>
        </row>
        <row r="134">
          <cell r="A134">
            <v>1.8518518518518538E-2</v>
          </cell>
          <cell r="C134">
            <v>0</v>
          </cell>
          <cell r="D134">
            <v>0</v>
          </cell>
          <cell r="E134">
            <v>0</v>
          </cell>
          <cell r="F134">
            <v>6</v>
          </cell>
          <cell r="I134">
            <v>0</v>
          </cell>
          <cell r="J134">
            <v>0</v>
          </cell>
          <cell r="K134">
            <v>2</v>
          </cell>
        </row>
        <row r="135">
          <cell r="A135">
            <v>1.8634259259259277E-2</v>
          </cell>
          <cell r="C135">
            <v>0</v>
          </cell>
          <cell r="D135">
            <v>0</v>
          </cell>
          <cell r="E135">
            <v>0</v>
          </cell>
          <cell r="F135">
            <v>5</v>
          </cell>
          <cell r="I135">
            <v>0</v>
          </cell>
          <cell r="J135">
            <v>0</v>
          </cell>
          <cell r="K135">
            <v>1</v>
          </cell>
        </row>
        <row r="136">
          <cell r="A136">
            <v>1.875000000000002E-2</v>
          </cell>
          <cell r="C136">
            <v>0</v>
          </cell>
          <cell r="D136">
            <v>0</v>
          </cell>
          <cell r="E136">
            <v>0</v>
          </cell>
          <cell r="F136">
            <v>4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1.8865740740740759E-2</v>
          </cell>
          <cell r="C137">
            <v>0</v>
          </cell>
          <cell r="D137">
            <v>0</v>
          </cell>
          <cell r="E137">
            <v>0</v>
          </cell>
          <cell r="F137">
            <v>3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1.8981481481481502E-2</v>
          </cell>
          <cell r="C138">
            <v>0</v>
          </cell>
          <cell r="D138">
            <v>0</v>
          </cell>
          <cell r="E138">
            <v>0</v>
          </cell>
          <cell r="F138">
            <v>2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1.9097222222222245E-2</v>
          </cell>
          <cell r="C139">
            <v>0</v>
          </cell>
          <cell r="D139">
            <v>0</v>
          </cell>
          <cell r="E139">
            <v>0</v>
          </cell>
          <cell r="F139">
            <v>1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1.9212962962962984E-2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>
            <v>0</v>
          </cell>
          <cell r="K140">
            <v>0</v>
          </cell>
        </row>
      </sheetData>
      <sheetData sheetId="15">
        <row r="3">
          <cell r="A3">
            <v>1.1574074074496843E-7</v>
          </cell>
          <cell r="C3">
            <v>60</v>
          </cell>
        </row>
        <row r="4">
          <cell r="A4">
            <v>1.1689814814818972E-5</v>
          </cell>
          <cell r="C4">
            <v>60</v>
          </cell>
        </row>
        <row r="5">
          <cell r="A5">
            <v>2.3263888888892977E-5</v>
          </cell>
          <cell r="C5">
            <v>60</v>
          </cell>
        </row>
        <row r="6">
          <cell r="A6">
            <v>3.4837962962966981E-5</v>
          </cell>
          <cell r="C6">
            <v>60</v>
          </cell>
        </row>
        <row r="7">
          <cell r="A7">
            <v>4.6412037037040985E-5</v>
          </cell>
          <cell r="C7">
            <v>60</v>
          </cell>
        </row>
        <row r="8">
          <cell r="A8">
            <v>5.7986111111114989E-5</v>
          </cell>
          <cell r="C8">
            <v>60</v>
          </cell>
        </row>
        <row r="9">
          <cell r="A9">
            <v>6.9560185185188993E-5</v>
          </cell>
          <cell r="C9">
            <v>60</v>
          </cell>
        </row>
        <row r="10">
          <cell r="A10">
            <v>8.1134259259262997E-5</v>
          </cell>
          <cell r="C10">
            <v>60</v>
          </cell>
        </row>
        <row r="11">
          <cell r="A11">
            <v>9.2708333333337001E-5</v>
          </cell>
          <cell r="C11">
            <v>60</v>
          </cell>
        </row>
        <row r="12">
          <cell r="A12">
            <v>1.04282407407411E-4</v>
          </cell>
          <cell r="C12">
            <v>60</v>
          </cell>
        </row>
        <row r="13">
          <cell r="A13">
            <v>1.1585648148148501E-4</v>
          </cell>
          <cell r="C13">
            <v>60</v>
          </cell>
        </row>
        <row r="14">
          <cell r="A14">
            <v>1.2743055555555901E-4</v>
          </cell>
          <cell r="C14">
            <v>60</v>
          </cell>
        </row>
        <row r="15">
          <cell r="A15">
            <v>1.3900462962963302E-4</v>
          </cell>
          <cell r="C15">
            <v>60</v>
          </cell>
        </row>
        <row r="16">
          <cell r="A16">
            <v>1.5057870370370702E-4</v>
          </cell>
          <cell r="C16">
            <v>60</v>
          </cell>
        </row>
        <row r="17">
          <cell r="A17">
            <v>1.6215277777778103E-4</v>
          </cell>
          <cell r="C17">
            <v>60</v>
          </cell>
        </row>
        <row r="18">
          <cell r="A18">
            <v>1.7372685185185503E-4</v>
          </cell>
          <cell r="C18">
            <v>60</v>
          </cell>
        </row>
        <row r="19">
          <cell r="A19">
            <v>1.8530092592592903E-4</v>
          </cell>
          <cell r="C19">
            <v>60</v>
          </cell>
        </row>
        <row r="20">
          <cell r="A20">
            <v>1.9687500000000304E-4</v>
          </cell>
          <cell r="C20">
            <v>60</v>
          </cell>
        </row>
        <row r="21">
          <cell r="A21">
            <v>2.0844907407407704E-4</v>
          </cell>
          <cell r="C21">
            <v>60</v>
          </cell>
        </row>
        <row r="22">
          <cell r="A22">
            <v>2.2002314814815105E-4</v>
          </cell>
          <cell r="C22">
            <v>60</v>
          </cell>
        </row>
        <row r="23">
          <cell r="A23">
            <v>2.3159722222222505E-4</v>
          </cell>
          <cell r="C23">
            <v>60</v>
          </cell>
        </row>
        <row r="24">
          <cell r="A24">
            <v>2.4317129629629905E-4</v>
          </cell>
          <cell r="C24">
            <v>60</v>
          </cell>
        </row>
        <row r="25">
          <cell r="A25">
            <v>2.5474537037037306E-4</v>
          </cell>
          <cell r="C25">
            <v>60</v>
          </cell>
        </row>
        <row r="26">
          <cell r="A26">
            <v>2.6631944444444706E-4</v>
          </cell>
          <cell r="C26">
            <v>60</v>
          </cell>
        </row>
        <row r="27">
          <cell r="A27">
            <v>2.7789351851852107E-4</v>
          </cell>
          <cell r="C27">
            <v>60</v>
          </cell>
        </row>
        <row r="28">
          <cell r="A28">
            <v>2.8946759259259507E-4</v>
          </cell>
          <cell r="C28">
            <v>60</v>
          </cell>
        </row>
        <row r="29">
          <cell r="A29">
            <v>3.0104166666666907E-4</v>
          </cell>
          <cell r="C29">
            <v>60</v>
          </cell>
        </row>
        <row r="30">
          <cell r="A30">
            <v>3.1261574074074308E-4</v>
          </cell>
          <cell r="C30">
            <v>60</v>
          </cell>
        </row>
        <row r="31">
          <cell r="A31">
            <v>3.2418981481481708E-4</v>
          </cell>
          <cell r="C31">
            <v>60</v>
          </cell>
        </row>
        <row r="32">
          <cell r="A32">
            <v>3.3576388888889109E-4</v>
          </cell>
          <cell r="C32">
            <v>60</v>
          </cell>
        </row>
        <row r="33">
          <cell r="A33">
            <v>3.4733796296296509E-4</v>
          </cell>
          <cell r="C33">
            <v>60</v>
          </cell>
        </row>
        <row r="34">
          <cell r="A34">
            <v>3.5891203703703909E-4</v>
          </cell>
          <cell r="C34">
            <v>60</v>
          </cell>
        </row>
        <row r="35">
          <cell r="A35">
            <v>3.704861111111131E-4</v>
          </cell>
          <cell r="C35">
            <v>60</v>
          </cell>
        </row>
        <row r="36">
          <cell r="A36">
            <v>3.820601851851871E-4</v>
          </cell>
          <cell r="C36">
            <v>60</v>
          </cell>
        </row>
        <row r="37">
          <cell r="A37">
            <v>3.9363425925926111E-4</v>
          </cell>
          <cell r="C37">
            <v>60</v>
          </cell>
        </row>
        <row r="38">
          <cell r="A38">
            <v>4.0520833333333511E-4</v>
          </cell>
          <cell r="C38">
            <v>60</v>
          </cell>
        </row>
        <row r="39">
          <cell r="A39">
            <v>4.1678240740740911E-4</v>
          </cell>
          <cell r="C39">
            <v>60</v>
          </cell>
        </row>
        <row r="40">
          <cell r="A40">
            <v>4.2835648148148312E-4</v>
          </cell>
          <cell r="C40">
            <v>60</v>
          </cell>
        </row>
        <row r="41">
          <cell r="A41">
            <v>4.3993055555555712E-4</v>
          </cell>
          <cell r="C41">
            <v>60</v>
          </cell>
        </row>
        <row r="42">
          <cell r="A42">
            <v>4.5150462962963113E-4</v>
          </cell>
          <cell r="C42">
            <v>60</v>
          </cell>
        </row>
        <row r="43">
          <cell r="A43">
            <v>4.6307870370370513E-4</v>
          </cell>
          <cell r="C43">
            <v>60</v>
          </cell>
        </row>
        <row r="44">
          <cell r="A44">
            <v>4.7465277777777913E-4</v>
          </cell>
          <cell r="C44">
            <v>60</v>
          </cell>
        </row>
        <row r="45">
          <cell r="A45">
            <v>4.8622685185185314E-4</v>
          </cell>
          <cell r="C45">
            <v>60</v>
          </cell>
        </row>
        <row r="46">
          <cell r="A46">
            <v>4.9780092592592714E-4</v>
          </cell>
          <cell r="C46">
            <v>60</v>
          </cell>
        </row>
        <row r="47">
          <cell r="A47">
            <v>5.0937500000000115E-4</v>
          </cell>
          <cell r="C47">
            <v>60</v>
          </cell>
        </row>
        <row r="48">
          <cell r="A48">
            <v>5.2094907407407515E-4</v>
          </cell>
          <cell r="C48">
            <v>60</v>
          </cell>
        </row>
        <row r="49">
          <cell r="A49">
            <v>5.3252314814814915E-4</v>
          </cell>
          <cell r="C49">
            <v>60</v>
          </cell>
        </row>
        <row r="50">
          <cell r="A50">
            <v>5.4409722222222316E-4</v>
          </cell>
          <cell r="C50">
            <v>60</v>
          </cell>
        </row>
        <row r="51">
          <cell r="A51">
            <v>5.5567129629629716E-4</v>
          </cell>
          <cell r="C51">
            <v>60</v>
          </cell>
        </row>
        <row r="52">
          <cell r="A52">
            <v>5.6724537037037117E-4</v>
          </cell>
          <cell r="C52">
            <v>60</v>
          </cell>
        </row>
        <row r="53">
          <cell r="A53">
            <v>5.7881944444444517E-4</v>
          </cell>
          <cell r="C53">
            <v>60</v>
          </cell>
        </row>
        <row r="54">
          <cell r="A54">
            <v>5.9039351851851917E-4</v>
          </cell>
          <cell r="C54">
            <v>60</v>
          </cell>
        </row>
        <row r="55">
          <cell r="A55">
            <v>6.0196759259259318E-4</v>
          </cell>
          <cell r="C55">
            <v>60</v>
          </cell>
        </row>
        <row r="56">
          <cell r="A56">
            <v>6.1354166666666718E-4</v>
          </cell>
          <cell r="C56">
            <v>60</v>
          </cell>
        </row>
        <row r="57">
          <cell r="A57">
            <v>6.2511574074074119E-4</v>
          </cell>
          <cell r="C57">
            <v>60</v>
          </cell>
        </row>
        <row r="58">
          <cell r="A58">
            <v>6.3668981481481519E-4</v>
          </cell>
          <cell r="C58">
            <v>60</v>
          </cell>
        </row>
        <row r="59">
          <cell r="A59">
            <v>6.4826388888888919E-4</v>
          </cell>
          <cell r="C59">
            <v>60</v>
          </cell>
        </row>
        <row r="60">
          <cell r="A60">
            <v>6.598379629629632E-4</v>
          </cell>
          <cell r="C60">
            <v>60</v>
          </cell>
        </row>
        <row r="61">
          <cell r="A61">
            <v>6.714120370370372E-4</v>
          </cell>
          <cell r="C61">
            <v>60</v>
          </cell>
        </row>
        <row r="62">
          <cell r="A62">
            <v>6.8298611111111121E-4</v>
          </cell>
          <cell r="C62">
            <v>60</v>
          </cell>
        </row>
        <row r="63">
          <cell r="A63">
            <v>6.9456018518518521E-4</v>
          </cell>
          <cell r="C63">
            <v>59</v>
          </cell>
        </row>
        <row r="64">
          <cell r="A64">
            <v>7.0613425925925922E-4</v>
          </cell>
          <cell r="C64">
            <v>58</v>
          </cell>
        </row>
        <row r="65">
          <cell r="A65">
            <v>7.1770833333333322E-4</v>
          </cell>
          <cell r="C65">
            <v>57</v>
          </cell>
        </row>
        <row r="66">
          <cell r="A66">
            <v>7.2928240740740722E-4</v>
          </cell>
          <cell r="C66">
            <v>56</v>
          </cell>
        </row>
        <row r="67">
          <cell r="A67">
            <v>7.4085648148148123E-4</v>
          </cell>
          <cell r="C67">
            <v>55</v>
          </cell>
        </row>
        <row r="68">
          <cell r="A68">
            <v>7.5243055555555523E-4</v>
          </cell>
          <cell r="C68">
            <v>54</v>
          </cell>
        </row>
        <row r="69">
          <cell r="A69">
            <v>7.6400462962962924E-4</v>
          </cell>
          <cell r="C69">
            <v>53</v>
          </cell>
        </row>
        <row r="70">
          <cell r="A70">
            <v>7.7557870370370324E-4</v>
          </cell>
          <cell r="C70">
            <v>52</v>
          </cell>
        </row>
        <row r="71">
          <cell r="A71">
            <v>7.8715277777777724E-4</v>
          </cell>
          <cell r="C71">
            <v>51</v>
          </cell>
        </row>
        <row r="72">
          <cell r="A72">
            <v>7.9872685185185125E-4</v>
          </cell>
          <cell r="C72">
            <v>50</v>
          </cell>
        </row>
        <row r="73">
          <cell r="A73">
            <v>8.1030092592592525E-4</v>
          </cell>
          <cell r="C73">
            <v>49</v>
          </cell>
        </row>
        <row r="74">
          <cell r="A74">
            <v>8.2187499999999926E-4</v>
          </cell>
          <cell r="C74">
            <v>48</v>
          </cell>
        </row>
        <row r="75">
          <cell r="A75">
            <v>8.3344907407407326E-4</v>
          </cell>
          <cell r="C75">
            <v>47</v>
          </cell>
        </row>
        <row r="76">
          <cell r="A76">
            <v>8.4502314814814726E-4</v>
          </cell>
          <cell r="C76">
            <v>46</v>
          </cell>
        </row>
        <row r="77">
          <cell r="A77">
            <v>8.5659722222222127E-4</v>
          </cell>
          <cell r="C77">
            <v>45</v>
          </cell>
        </row>
        <row r="78">
          <cell r="A78">
            <v>8.6817129629629527E-4</v>
          </cell>
          <cell r="C78">
            <v>44</v>
          </cell>
        </row>
        <row r="79">
          <cell r="A79">
            <v>8.7974537037036928E-4</v>
          </cell>
          <cell r="C79">
            <v>43</v>
          </cell>
        </row>
        <row r="80">
          <cell r="A80">
            <v>8.9131944444444328E-4</v>
          </cell>
          <cell r="C80">
            <v>42</v>
          </cell>
        </row>
        <row r="81">
          <cell r="A81">
            <v>9.0289351851851728E-4</v>
          </cell>
          <cell r="C81">
            <v>41</v>
          </cell>
        </row>
        <row r="82">
          <cell r="A82">
            <v>9.1446759259259129E-4</v>
          </cell>
          <cell r="C82">
            <v>40</v>
          </cell>
        </row>
        <row r="83">
          <cell r="A83">
            <v>9.2604166666666529E-4</v>
          </cell>
          <cell r="C83">
            <v>39</v>
          </cell>
        </row>
        <row r="84">
          <cell r="A84">
            <v>9.376157407407393E-4</v>
          </cell>
          <cell r="C84">
            <v>38</v>
          </cell>
        </row>
        <row r="85">
          <cell r="A85">
            <v>9.491898148148133E-4</v>
          </cell>
          <cell r="C85">
            <v>37</v>
          </cell>
        </row>
        <row r="86">
          <cell r="A86">
            <v>9.607638888888873E-4</v>
          </cell>
          <cell r="C86">
            <v>36</v>
          </cell>
        </row>
        <row r="87">
          <cell r="A87">
            <v>9.7233796296296131E-4</v>
          </cell>
          <cell r="C87">
            <v>35</v>
          </cell>
        </row>
        <row r="88">
          <cell r="A88">
            <v>9.8391203703703531E-4</v>
          </cell>
          <cell r="C88">
            <v>34</v>
          </cell>
        </row>
        <row r="89">
          <cell r="A89">
            <v>9.9548611111110932E-4</v>
          </cell>
          <cell r="C89">
            <v>33</v>
          </cell>
        </row>
        <row r="90">
          <cell r="A90">
            <v>1.0070601851851833E-3</v>
          </cell>
          <cell r="C90">
            <v>32</v>
          </cell>
        </row>
        <row r="91">
          <cell r="A91">
            <v>1.0186342592592573E-3</v>
          </cell>
          <cell r="C91">
            <v>31</v>
          </cell>
        </row>
        <row r="92">
          <cell r="A92">
            <v>1.0302083333333313E-3</v>
          </cell>
          <cell r="C92">
            <v>30</v>
          </cell>
        </row>
        <row r="93">
          <cell r="A93">
            <v>1.0417824074074053E-3</v>
          </cell>
          <cell r="C93">
            <v>29</v>
          </cell>
        </row>
        <row r="94">
          <cell r="A94">
            <v>1.0533564814814793E-3</v>
          </cell>
          <cell r="C94">
            <v>28</v>
          </cell>
        </row>
        <row r="95">
          <cell r="A95">
            <v>1.0649305555555533E-3</v>
          </cell>
          <cell r="C95">
            <v>27</v>
          </cell>
        </row>
        <row r="96">
          <cell r="A96">
            <v>1.0765046296296273E-3</v>
          </cell>
          <cell r="C96">
            <v>26</v>
          </cell>
        </row>
        <row r="97">
          <cell r="A97">
            <v>1.0880787037037013E-3</v>
          </cell>
          <cell r="C97">
            <v>25</v>
          </cell>
        </row>
        <row r="98">
          <cell r="A98">
            <v>1.0996527777777754E-3</v>
          </cell>
          <cell r="C98">
            <v>24</v>
          </cell>
        </row>
        <row r="99">
          <cell r="A99">
            <v>1.1112268518518494E-3</v>
          </cell>
          <cell r="C99">
            <v>23</v>
          </cell>
        </row>
        <row r="100">
          <cell r="A100">
            <v>1.1228009259259234E-3</v>
          </cell>
          <cell r="C100">
            <v>22</v>
          </cell>
        </row>
        <row r="101">
          <cell r="A101">
            <v>1.1343749999999974E-3</v>
          </cell>
          <cell r="C101">
            <v>21</v>
          </cell>
        </row>
        <row r="102">
          <cell r="A102">
            <v>1.1459490740740714E-3</v>
          </cell>
          <cell r="C102">
            <v>20</v>
          </cell>
        </row>
        <row r="103">
          <cell r="A103">
            <v>1.1575231481481454E-3</v>
          </cell>
          <cell r="C103">
            <v>19</v>
          </cell>
        </row>
        <row r="104">
          <cell r="A104">
            <v>1.1690972222222194E-3</v>
          </cell>
          <cell r="C104">
            <v>18</v>
          </cell>
        </row>
        <row r="105">
          <cell r="A105">
            <v>1.1806712962962934E-3</v>
          </cell>
          <cell r="C105">
            <v>17</v>
          </cell>
        </row>
        <row r="106">
          <cell r="A106">
            <v>1.1922453703703674E-3</v>
          </cell>
          <cell r="C106">
            <v>16</v>
          </cell>
        </row>
        <row r="107">
          <cell r="A107">
            <v>1.2038194444444414E-3</v>
          </cell>
          <cell r="C107">
            <v>15</v>
          </cell>
        </row>
        <row r="108">
          <cell r="A108">
            <v>1.2153935185185154E-3</v>
          </cell>
          <cell r="C108">
            <v>14</v>
          </cell>
        </row>
        <row r="109">
          <cell r="A109">
            <v>1.2269675925925894E-3</v>
          </cell>
          <cell r="C109">
            <v>13</v>
          </cell>
        </row>
        <row r="110">
          <cell r="A110">
            <v>1.2385416666666634E-3</v>
          </cell>
          <cell r="C110">
            <v>12</v>
          </cell>
        </row>
        <row r="111">
          <cell r="A111">
            <v>1.2501157407407374E-3</v>
          </cell>
          <cell r="C111">
            <v>11</v>
          </cell>
        </row>
        <row r="112">
          <cell r="A112">
            <v>1.2616898148148114E-3</v>
          </cell>
          <cell r="C112">
            <v>10</v>
          </cell>
        </row>
        <row r="113">
          <cell r="A113">
            <v>1.2732638888888854E-3</v>
          </cell>
          <cell r="C113">
            <v>9</v>
          </cell>
        </row>
        <row r="114">
          <cell r="A114">
            <v>1.2848379629629594E-3</v>
          </cell>
          <cell r="C114">
            <v>8</v>
          </cell>
        </row>
        <row r="115">
          <cell r="A115">
            <v>1.2964120370370334E-3</v>
          </cell>
          <cell r="C115">
            <v>7</v>
          </cell>
        </row>
        <row r="116">
          <cell r="A116">
            <v>1.3079861111111074E-3</v>
          </cell>
          <cell r="C116">
            <v>6</v>
          </cell>
        </row>
        <row r="117">
          <cell r="A117">
            <v>1.3195601851851814E-3</v>
          </cell>
          <cell r="C117">
            <v>5</v>
          </cell>
        </row>
        <row r="118">
          <cell r="A118">
            <v>1.3311342592592554E-3</v>
          </cell>
          <cell r="C118">
            <v>4</v>
          </cell>
        </row>
        <row r="119">
          <cell r="A119">
            <v>1.3427083333333294E-3</v>
          </cell>
          <cell r="C119">
            <v>3</v>
          </cell>
        </row>
        <row r="120">
          <cell r="A120">
            <v>1.3542824074074034E-3</v>
          </cell>
          <cell r="C120">
            <v>2</v>
          </cell>
        </row>
        <row r="121">
          <cell r="A121">
            <v>1.3658564814814774E-3</v>
          </cell>
          <cell r="C121">
            <v>1</v>
          </cell>
        </row>
        <row r="122">
          <cell r="A122">
            <v>1.3774305555555514E-3</v>
          </cell>
          <cell r="C1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zoomScale="110" zoomScaleNormal="110" workbookViewId="0">
      <selection activeCell="W5" sqref="W5"/>
    </sheetView>
  </sheetViews>
  <sheetFormatPr defaultRowHeight="14.4" x14ac:dyDescent="0.3"/>
  <cols>
    <col min="1" max="1" width="14" customWidth="1"/>
    <col min="2" max="2" width="14.5546875" customWidth="1"/>
    <col min="3" max="3" width="6" customWidth="1"/>
    <col min="4" max="4" width="8.109375" customWidth="1"/>
    <col min="5" max="5" width="5.44140625" customWidth="1"/>
    <col min="6" max="6" width="6" style="47" customWidth="1"/>
    <col min="7" max="7" width="7.88671875" customWidth="1"/>
    <col min="8" max="8" width="6.44140625" customWidth="1"/>
    <col min="9" max="9" width="6.5546875" customWidth="1"/>
    <col min="10" max="10" width="7" customWidth="1"/>
    <col min="11" max="11" width="7.33203125" customWidth="1"/>
    <col min="12" max="12" width="5.88671875" customWidth="1"/>
    <col min="13" max="13" width="7.44140625" customWidth="1"/>
    <col min="14" max="14" width="6.5546875" customWidth="1"/>
    <col min="15" max="15" width="7.88671875" customWidth="1"/>
    <col min="16" max="16" width="7.109375" customWidth="1"/>
    <col min="17" max="17" width="8.109375" customWidth="1"/>
    <col min="18" max="18" width="7.6640625" customWidth="1"/>
    <col min="19" max="19" width="8" customWidth="1"/>
  </cols>
  <sheetData>
    <row r="1" spans="1:21" ht="15" x14ac:dyDescent="0.25">
      <c r="C1" s="1"/>
      <c r="D1" s="1"/>
      <c r="E1" s="1"/>
      <c r="F1" s="43"/>
      <c r="G1" s="1"/>
      <c r="H1" s="2"/>
      <c r="I1" s="1"/>
      <c r="J1" s="3" t="s">
        <v>99</v>
      </c>
      <c r="K1" s="1"/>
      <c r="L1" s="1"/>
      <c r="M1" s="1"/>
      <c r="N1" s="1"/>
      <c r="O1" s="1"/>
      <c r="P1" s="4"/>
      <c r="Q1" s="4"/>
      <c r="R1" s="4"/>
      <c r="S1" s="5"/>
      <c r="T1" s="6"/>
      <c r="U1" s="5"/>
    </row>
    <row r="2" spans="1:21" ht="50.25" x14ac:dyDescent="0.25">
      <c r="A2" s="7" t="s">
        <v>0</v>
      </c>
      <c r="B2" s="3" t="s">
        <v>1</v>
      </c>
      <c r="C2" s="8" t="s">
        <v>2</v>
      </c>
      <c r="D2" s="8" t="s">
        <v>3</v>
      </c>
      <c r="E2" s="9" t="s">
        <v>4</v>
      </c>
      <c r="F2" s="44" t="s">
        <v>5</v>
      </c>
      <c r="G2" s="8" t="s">
        <v>6</v>
      </c>
      <c r="H2" s="10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11" t="s">
        <v>15</v>
      </c>
      <c r="Q2" s="8" t="s">
        <v>16</v>
      </c>
      <c r="R2" s="12" t="s">
        <v>17</v>
      </c>
      <c r="S2" s="8" t="s">
        <v>18</v>
      </c>
      <c r="T2" s="13" t="s">
        <v>19</v>
      </c>
      <c r="U2" s="5"/>
    </row>
    <row r="3" spans="1:21" ht="15" x14ac:dyDescent="0.25">
      <c r="A3" s="14" t="s">
        <v>20</v>
      </c>
      <c r="B3" s="14" t="s">
        <v>21</v>
      </c>
      <c r="C3" s="15">
        <v>36</v>
      </c>
      <c r="D3" s="16" t="s">
        <v>22</v>
      </c>
      <c r="E3">
        <v>65</v>
      </c>
      <c r="F3" s="45">
        <v>184</v>
      </c>
      <c r="G3" s="17">
        <f>'[1]Bench Scores'!D4</f>
        <v>390</v>
      </c>
      <c r="H3" s="18">
        <f t="shared" ref="H3:H59" si="0">G3/F3</f>
        <v>2.1195652173913042</v>
      </c>
      <c r="I3" s="17">
        <f>IF(G3=0,0,(IF(OR($D3="m",$D3="M"),IF(($C3&gt;=20)*($C3&lt;=29),INT(2*(((100*($G3/$F3))-25)/5)),IF(($C3&gt;=30)*($C3&lt;=39),INT(2*((100*($G3/$F3)-20)/5)),IF(($C3&gt;=40)*($C3&lt;=49),INT(2*((100*($G3/$F3)-10)/5)),IF($C3&gt;=50,INT(2*(((100*($G3/$F3)))/5)),"AGE!")))),IF(OR($D3="f",$D3="F"),IF(($C3&gt;=20)*($C3&lt;=29),INT(2*(((100*($G3/$F3)))/5)),IF(($C3&gt;=30)*($C3&lt;=39),INT(2*((100*($G3/$F3)+5)/5)),IF($C3&gt;=40,INT(2*((100*($G3/$F3)+10)/5)),"AGE!"))),"Gender!"))))</f>
        <v>76</v>
      </c>
      <c r="J3" s="17">
        <f>'[1]Sit Up Scores'!C4</f>
        <v>52</v>
      </c>
      <c r="K3" s="17">
        <f t="shared" ref="K3:K59" si="1">(IF(OR($D3="m",$D3="M"),IF(($C3&gt;=20)*($C3&lt;=29),IF($J3&lt;=17,0,IF($J3&gt;62,45+INT(("$e4j3"-B462)/2),$J3-17)),IF(($C3&gt;=30)*($C3&lt;=39),IF($J3&lt;=12,0,IF($J3&gt;57,45+INT(($J3-57)/2),$J3-12)),IF(($C3&gt;=40)*($C3&lt;=49),IF($J3&lt;=7,0,IF($J3&gt;52,45+INT(($J3-52)/2),$J3-7)),IF($C3&gt;=50,IF($J3&lt;=5,0,IF($J3&gt;50,45+INT(($J3-50)/2),$J3-5)),"AGE!")))),IF(OR($D3="f",$D3="F"),IF(($C3&gt;=20)*($C3&lt;=29),IF($J3&lt;=14,0,IF($J3&gt;59,45+INT(($J3-59)/2),$J3-14)),IF(($C3&gt;=30)*($C3&lt;=39),IF($J3&lt;=11,0,IF($J3&gt;56,45+INT(($J3-56)/2),$J3-11)),IF($C3&gt;=40,IF($J3&lt;=5,0,IF($J3&gt;50,45+INT(($J3-50)/2),$J3-5)),"AGE!"))),"Gender!")))</f>
        <v>40</v>
      </c>
      <c r="L3" s="17">
        <f>'[1]Sit &amp; Reach Scores'!C4</f>
        <v>39</v>
      </c>
      <c r="M3" s="17">
        <f t="shared" ref="M3:M59" si="2">IF(L3=0,0,(IF(OR($D3="m",$D3="M"),IF(($C3&gt;=20)*($C3&lt;=29),L3-3,IF(($C3&gt;=30)*($C3&lt;=39),L3-1,IF(($C3&gt;=40)*($C3&lt;=49),L3-1,IF($C3&gt;=50,L3+3,"AGE!")))),IF(OR($D3="f",$D3="F"),IF(($C3&gt;=20)*($C3&lt;=29),L3-5,IF(($C3&gt;=30)*($C3&lt;=39),L3-5,IF($C3&gt;=40,L3-1,"AGE!"))),"Gender!"))))</f>
        <v>38</v>
      </c>
      <c r="N3" s="17">
        <f>'[1]Pull Up Scores'!C4</f>
        <v>36</v>
      </c>
      <c r="O3" s="17">
        <f t="shared" ref="O3:O59" si="3">(IF(OR($D3="m",$D3="M"),IF(($C3&gt;=20)*($C3&lt;=29),IF($N3=0,0,IF($N3&lt;=19,3*($N3+2),IF($N3=20,65,$N3+45))),IF(($C3&gt;=30)*($C3&lt;=39),IF($N3=0,0,IF($N3&lt;=18,3*($N3+3),IF($N3=19,65,$N3+46))),IF(($C3&gt;=40)*($C3&lt;=49),IF($N3=0,0,IF($N3&lt;=16,3*($N3+5),IF($N3=17,65,$N3+48))),IF($C3&gt;=50,IF($N3=0,0,IF($N3&lt;=15,3*($N3+6),IF($N3=16,65,$N3+49))),"AGE!")))),IF(OR($D3="f",$D3="F"),IF(($C3&gt;=20)*($C3&lt;=29),IF($N3=0,0,IF($N3&lt;=14,3*($N3+7),IF($N3=15,65,$N3+50))),IF(($C3&gt;=30)*($C3&lt;=39),IF($N3=0,0,IF($N3&lt;=14,3*($N3+7),IF($N3=15,65,$N3+50))),IF($C3&gt;=40,IF($N3=0,0,IF($N3&lt;=13,3*($N3+8),IF($N3=14,65,$N3+51))),"AGE!"))),"Gender!")))</f>
        <v>82</v>
      </c>
      <c r="P3" s="19">
        <f>'[1]1.5 Mile Run Scores'!C4</f>
        <v>7.6481481481481478E-3</v>
      </c>
      <c r="Q3" s="17">
        <f>(IF(OR($D3="m",$D3="M"),IF(($C3&gt;=20)*($C3&lt;=29),LOOKUP(P3,'[1]XX Run Calc XX'!$A$2:$A$140,'[1]XX Run Calc XX'!$C$2:$C$140),IF(($C3&gt;=30)*($C3&lt;=39),LOOKUP(P3,'[1]XX Run Calc XX'!$A$2:$A$140,'[1]XX Run Calc XX'!$D$2:$D$140),IF(($C3&gt;=40)*($C3&lt;=49),LOOKUP(P3,'[1]XX Run Calc XX'!$A$2:$A$140,'[1]XX Run Calc XX'!$E$2:$E$140),IF($C3&gt;=50,LOOKUP(P3,'[1]XX Run Calc XX'!$A$2:$A$140,'[1]XX Run Calc XX'!$F$2:$F$140),"AGE!")))),IF(OR($D3="f",$D3="F"),IF(($C3&gt;=20)*($C3&lt;=29),LOOKUP(P3,'[1]XX Run Calc XX'!$A$2:$A$140,'[1]XX Run Calc XX'!$I$2:$I$140),IF(($C3&gt;=30)*($C3&lt;=39),LOOKUP(P3,'[1]XX Run Calc XX'!$A$2:$A$140,'[1]XX Run Calc XX'!$J$2:$J$140),IF($C3&gt;=40,LOOKUP(P3,'[1]XX Run Calc XX'!$A$2:$A$140,'[1]XX Run Calc XX'!$K$2:$K$140),"AGE!"))),"Gender!")))</f>
        <v>85</v>
      </c>
      <c r="R3" s="19">
        <f>'[1]Agility Scores'!C4</f>
        <v>7.4629629629629623E-4</v>
      </c>
      <c r="S3" s="17">
        <v>56</v>
      </c>
      <c r="T3" s="20">
        <f t="shared" ref="T3:T59" si="4">SUM(I3,K3,M3,O3,Q3,S3)</f>
        <v>377</v>
      </c>
      <c r="U3" s="21"/>
    </row>
    <row r="4" spans="1:21" ht="15" x14ac:dyDescent="0.25">
      <c r="A4" s="22" t="s">
        <v>23</v>
      </c>
      <c r="B4" s="23" t="s">
        <v>24</v>
      </c>
      <c r="C4" s="24">
        <v>40</v>
      </c>
      <c r="D4" s="16" t="s">
        <v>22</v>
      </c>
      <c r="E4">
        <v>69</v>
      </c>
      <c r="F4" s="46">
        <v>192</v>
      </c>
      <c r="G4" s="17">
        <f>'[1]Bench Scores'!D31</f>
        <v>340</v>
      </c>
      <c r="H4" s="18">
        <f t="shared" si="0"/>
        <v>1.7708333333333333</v>
      </c>
      <c r="I4" s="17">
        <f>IF(G4=0,0,(IF(OR($D4="m",$D4="M"),IF(($C4&gt;=20)*($C4&lt;=29),INT(2*(((100*($G4/$F4))-25)/5)),IF(($C4&gt;=30)*($C4&lt;=39),INT(2*((100*($G4/$F4)-20)/5)),IF(($C4&gt;=40)*($C4&lt;=49),INT(2*((100*($G4/$F4)-10)/5)),IF($C4&gt;=50,INT(2*(((100*($G4/$F4)))/5)),"AGE!")))),IF(OR($D4="f",$D4="F"),IF(($C4&gt;=20)*($C4&lt;=29),INT(2*(((100*($G4/$F4)))/5)),IF(($C4&gt;=30)*($C4&lt;=39),INT(2*((100*($G4/$F4)+5)/5)),IF($C4&gt;=40,INT(2*((100*($G4/$F4)+10)/5)),"AGE!"))),"Gender!"))))</f>
        <v>66</v>
      </c>
      <c r="J4" s="17">
        <f>'[1]Sit Up Scores'!C31</f>
        <v>58</v>
      </c>
      <c r="K4" s="17">
        <f t="shared" si="1"/>
        <v>48</v>
      </c>
      <c r="L4" s="17">
        <f>'[1]Sit &amp; Reach Scores'!C31</f>
        <v>44</v>
      </c>
      <c r="M4" s="17">
        <f t="shared" si="2"/>
        <v>43</v>
      </c>
      <c r="N4" s="17">
        <f>'[1]Pull Up Scores'!C31</f>
        <v>35</v>
      </c>
      <c r="O4" s="17">
        <f t="shared" si="3"/>
        <v>83</v>
      </c>
      <c r="P4" s="19">
        <f>'[1]1.5 Mile Run Scores'!C31</f>
        <v>7.5115740740740742E-3</v>
      </c>
      <c r="Q4" s="17">
        <f>(IF(OR($D4="m",$D4="M"),IF(($C4&gt;=20)*($C4&lt;=29),LOOKUP(P4,'[1]XX Run Calc XX'!$A$2:$A$140,'[1]XX Run Calc XX'!$C$2:$C$140),IF(($C4&gt;=30)*($C4&lt;=39),LOOKUP(P4,'[1]XX Run Calc XX'!$A$2:$A$140,'[1]XX Run Calc XX'!$D$2:$D$140),IF(($C4&gt;=40)*($C4&lt;=49),LOOKUP(P4,'[1]XX Run Calc XX'!$A$2:$A$140,'[1]XX Run Calc XX'!$E$2:$E$140),IF($C4&gt;=50,LOOKUP(P4,'[1]XX Run Calc XX'!$A$2:$A$140,'[1]XX Run Calc XX'!$F$2:$F$140),"AGE!")))),IF(OR($D4="f",$D4="F"),IF(($C4&gt;=20)*($C4&lt;=29),LOOKUP(P4,'[1]XX Run Calc XX'!$A$2:$A$140,'[1]XX Run Calc XX'!$I$2:$I$140),IF(($C4&gt;=30)*($C4&lt;=39),LOOKUP(P4,'[1]XX Run Calc XX'!$A$2:$A$140,'[1]XX Run Calc XX'!$J$2:$J$140),IF($C4&gt;=40,LOOKUP(P4,'[1]XX Run Calc XX'!$A$2:$A$140,'[1]XX Run Calc XX'!$K$2:$K$140),"AGE!"))),"Gender!")))</f>
        <v>90</v>
      </c>
      <c r="R4" s="19">
        <f>'[1]Agility Scores'!C31</f>
        <v>8.6331018518518527E-4</v>
      </c>
      <c r="S4" s="17">
        <f>LOOKUP($R4,'[1]XX Ag Calc XX'!$A$3:$A$122,'[1]XX Ag Calc XX'!$C$3:$C$122)</f>
        <v>45</v>
      </c>
      <c r="T4" s="20">
        <f t="shared" si="4"/>
        <v>375</v>
      </c>
      <c r="U4" s="21"/>
    </row>
    <row r="5" spans="1:21" ht="15" x14ac:dyDescent="0.25">
      <c r="A5" s="22" t="s">
        <v>25</v>
      </c>
      <c r="B5" s="23" t="s">
        <v>26</v>
      </c>
      <c r="C5" s="24">
        <v>39</v>
      </c>
      <c r="D5" s="16" t="s">
        <v>22</v>
      </c>
      <c r="E5">
        <v>64</v>
      </c>
      <c r="F5" s="46">
        <v>171</v>
      </c>
      <c r="G5" s="17">
        <f>'[1]Bench Scores'!D9</f>
        <v>355</v>
      </c>
      <c r="H5" s="18">
        <f t="shared" si="0"/>
        <v>2.0760233918128654</v>
      </c>
      <c r="I5" s="17">
        <v>74</v>
      </c>
      <c r="J5" s="17">
        <f>'[1]Sit Up Scores'!C9</f>
        <v>58</v>
      </c>
      <c r="K5" s="17">
        <f t="shared" si="1"/>
        <v>45</v>
      </c>
      <c r="L5" s="17">
        <f>'[1]Sit &amp; Reach Scores'!C9</f>
        <v>40</v>
      </c>
      <c r="M5" s="17">
        <f t="shared" si="2"/>
        <v>39</v>
      </c>
      <c r="N5" s="17">
        <f>'[1]Pull Up Scores'!C9</f>
        <v>31</v>
      </c>
      <c r="O5" s="17">
        <f t="shared" si="3"/>
        <v>77</v>
      </c>
      <c r="P5" s="19">
        <f>'[1]1.5 Mile Run Scores'!C9</f>
        <v>6.7361111111111103E-3</v>
      </c>
      <c r="Q5" s="17">
        <f>(IF(OR($D5="m",$D5="M"),IF(($C5&gt;=20)*($C5&lt;=29),LOOKUP(P5,'[1]XX Run Calc XX'!$A$2:$A$140,'[1]XX Run Calc XX'!$C$2:$C$140),IF(($C5&gt;=30)*($C5&lt;=39),LOOKUP(P5,'[1]XX Run Calc XX'!$A$2:$A$140,'[1]XX Run Calc XX'!$D$2:$D$140),IF(($C5&gt;=40)*($C5&lt;=49),LOOKUP(P5,'[1]XX Run Calc XX'!$A$2:$A$140,'[1]XX Run Calc XX'!$E$2:$E$140),IF($C5&gt;=50,LOOKUP(P5,'[1]XX Run Calc XX'!$A$2:$A$140,'[1]XX Run Calc XX'!$F$2:$F$140),"AGE!")))),IF(OR($D5="f",$D5="F"),IF(($C5&gt;=20)*($C5&lt;=29),LOOKUP(P5,'[1]XX Run Calc XX'!$A$2:$A$140,'[1]XX Run Calc XX'!$I$2:$I$140),IF(($C5&gt;=30)*($C5&lt;=39),LOOKUP(P5,'[1]XX Run Calc XX'!$A$2:$A$140,'[1]XX Run Calc XX'!$J$2:$J$140),IF($C5&gt;=40,LOOKUP(P5,'[1]XX Run Calc XX'!$A$2:$A$140,'[1]XX Run Calc XX'!$K$2:$K$140),"AGE!"))),"Gender!")))</f>
        <v>93</v>
      </c>
      <c r="R5" s="19">
        <f>'[1]Agility Scores'!C9</f>
        <v>8.991898148148148E-4</v>
      </c>
      <c r="S5" s="17">
        <f>LOOKUP($R5,'[1]XX Ag Calc XX'!$A$3:$A$122,'[1]XX Ag Calc XX'!$C$3:$C$122)</f>
        <v>42</v>
      </c>
      <c r="T5" s="20">
        <f t="shared" si="4"/>
        <v>370</v>
      </c>
      <c r="U5" s="21"/>
    </row>
    <row r="6" spans="1:21" ht="15" x14ac:dyDescent="0.25">
      <c r="A6" s="14" t="s">
        <v>27</v>
      </c>
      <c r="B6" s="14" t="s">
        <v>28</v>
      </c>
      <c r="C6" s="15">
        <v>35</v>
      </c>
      <c r="D6" s="16" t="s">
        <v>22</v>
      </c>
      <c r="E6">
        <v>70</v>
      </c>
      <c r="F6" s="45">
        <v>168</v>
      </c>
      <c r="G6" s="17">
        <f>'[1]Bench Scores'!D10</f>
        <v>265</v>
      </c>
      <c r="H6" s="18">
        <f t="shared" si="0"/>
        <v>1.5773809523809523</v>
      </c>
      <c r="I6" s="17">
        <v>54</v>
      </c>
      <c r="J6" s="17">
        <f>'[1]Sit Up Scores'!C10</f>
        <v>56</v>
      </c>
      <c r="K6" s="17">
        <f t="shared" si="1"/>
        <v>44</v>
      </c>
      <c r="L6" s="17">
        <f>'[1]Sit &amp; Reach Scores'!C10</f>
        <v>45</v>
      </c>
      <c r="M6" s="17">
        <f t="shared" si="2"/>
        <v>44</v>
      </c>
      <c r="N6" s="17">
        <f>'[1]Pull Up Scores'!C10</f>
        <v>36</v>
      </c>
      <c r="O6" s="17">
        <f t="shared" si="3"/>
        <v>82</v>
      </c>
      <c r="P6" s="19">
        <f>'[1]1.5 Mile Run Scores'!C10</f>
        <v>6.4363425925925916E-3</v>
      </c>
      <c r="Q6" s="17">
        <f>(IF(OR($D6="m",$D6="M"),IF(($C6&gt;=20)*($C6&lt;=29),LOOKUP(P6,'[1]XX Run Calc XX'!$A$2:$A$140,'[1]XX Run Calc XX'!$C$2:$C$140),IF(($C6&gt;=30)*($C6&lt;=39),LOOKUP(P6,'[1]XX Run Calc XX'!$A$2:$A$140,'[1]XX Run Calc XX'!$D$2:$D$140),IF(($C6&gt;=40)*($C6&lt;=49),LOOKUP(P6,'[1]XX Run Calc XX'!$A$2:$A$140,'[1]XX Run Calc XX'!$E$2:$E$140),IF($C6&gt;=50,LOOKUP(P6,'[1]XX Run Calc XX'!$A$2:$A$140,'[1]XX Run Calc XX'!$F$2:$F$140),"AGE!")))),IF(OR($D6="f",$D6="F"),IF(($C6&gt;=20)*($C6&lt;=29),LOOKUP(P6,'[1]XX Run Calc XX'!$A$2:$A$140,'[1]XX Run Calc XX'!$I$2:$I$140),IF(($C6&gt;=30)*($C6&lt;=39),LOOKUP(P6,'[1]XX Run Calc XX'!$A$2:$A$140,'[1]XX Run Calc XX'!$J$2:$J$140),IF($C6&gt;=40,LOOKUP(P6,'[1]XX Run Calc XX'!$A$2:$A$140,'[1]XX Run Calc XX'!$K$2:$K$140),"AGE!"))),"Gender!")))</f>
        <v>96</v>
      </c>
      <c r="R6" s="19">
        <f>'[1]Agility Scores'!C10</f>
        <v>8.5324074074074078E-4</v>
      </c>
      <c r="S6" s="17">
        <f>LOOKUP($R6,'[1]XX Ag Calc XX'!$A$3:$A$122,'[1]XX Ag Calc XX'!$C$3:$C$122)</f>
        <v>46</v>
      </c>
      <c r="T6" s="20">
        <f t="shared" si="4"/>
        <v>366</v>
      </c>
      <c r="U6" s="21"/>
    </row>
    <row r="7" spans="1:21" ht="15" x14ac:dyDescent="0.25">
      <c r="A7" s="22" t="s">
        <v>29</v>
      </c>
      <c r="B7" s="23" t="s">
        <v>30</v>
      </c>
      <c r="C7" s="24">
        <v>50</v>
      </c>
      <c r="D7" s="16" t="s">
        <v>22</v>
      </c>
      <c r="E7">
        <v>66</v>
      </c>
      <c r="F7" s="45">
        <v>154</v>
      </c>
      <c r="G7" s="17">
        <f>'[1]Bench Scores'!D53</f>
        <v>225</v>
      </c>
      <c r="H7" s="18">
        <f t="shared" si="0"/>
        <v>1.4610389610389611</v>
      </c>
      <c r="I7" s="17">
        <f>IF(G7=0,0,(IF(OR($D7="m",$D7="M"),IF(($C7&gt;=20)*($C7&lt;=29),INT(2*(((100*($G7/$F7))-25)/5)),IF(($C7&gt;=30)*($C7&lt;=39),INT(2*((100*($G7/$F7)-20)/5)),IF(($C7&gt;=40)*($C7&lt;=49),INT(2*((100*($G7/$F7)-10)/5)),IF($C7&gt;=50,INT(2*(((100*($G7/$F7)))/5)),"AGE!")))),IF(OR($D7="f",$D7="F"),IF(($C7&gt;=20)*($C7&lt;=29),INT(2*(((100*($G7/$F7)))/5)),IF(($C7&gt;=30)*($C7&lt;=39),INT(2*((100*($G7/$F7)+5)/5)),IF($C7&gt;=40,INT(2*((100*($G7/$F7)+10)/5)),"AGE!"))),"Gender!"))))</f>
        <v>58</v>
      </c>
      <c r="J7" s="17">
        <f>'[1]Sit Up Scores'!C53</f>
        <v>54</v>
      </c>
      <c r="K7" s="17">
        <f t="shared" si="1"/>
        <v>47</v>
      </c>
      <c r="L7" s="17">
        <f>'[1]Sit &amp; Reach Scores'!C53</f>
        <v>33</v>
      </c>
      <c r="M7" s="17">
        <f t="shared" si="2"/>
        <v>36</v>
      </c>
      <c r="N7" s="17">
        <f>'[1]Pull Up Scores'!C53</f>
        <v>27</v>
      </c>
      <c r="O7" s="17">
        <f t="shared" si="3"/>
        <v>76</v>
      </c>
      <c r="P7" s="19">
        <f>'[1]1.5 Mile Run Scores'!C53</f>
        <v>6.9618055555555553E-3</v>
      </c>
      <c r="Q7" s="17">
        <f>(IF(OR($D7="m",$D7="M"),IF(($C7&gt;=20)*($C7&lt;=29),LOOKUP(P7,'[1]XX Run Calc XX'!$A$2:$A$140,'[1]XX Run Calc XX'!$C$2:$C$140),IF(($C7&gt;=30)*($C7&lt;=39),LOOKUP(P7,'[1]XX Run Calc XX'!$A$2:$A$140,'[1]XX Run Calc XX'!$D$2:$D$140),IF(($C7&gt;=40)*($C7&lt;=49),LOOKUP(P7,'[1]XX Run Calc XX'!$A$2:$A$140,'[1]XX Run Calc XX'!$E$2:$E$140),IF($C7&gt;=50,LOOKUP(P7,'[1]XX Run Calc XX'!$A$2:$A$140,'[1]XX Run Calc XX'!$F$2:$F$140),"AGE!")))),IF(OR($D7="f",$D7="F"),IF(($C7&gt;=20)*($C7&lt;=29),LOOKUP(P7,'[1]XX Run Calc XX'!$A$2:$A$140,'[1]XX Run Calc XX'!$I$2:$I$140),IF(($C7&gt;=30)*($C7&lt;=39),LOOKUP(P7,'[1]XX Run Calc XX'!$A$2:$A$140,'[1]XX Run Calc XX'!$J$2:$J$140),IF($C7&gt;=40,LOOKUP(P7,'[1]XX Run Calc XX'!$A$2:$A$140,'[1]XX Run Calc XX'!$K$2:$K$140),"AGE!"))),"Gender!")))</f>
        <v>106</v>
      </c>
      <c r="R7" s="19">
        <f>'[1]Agility Scores'!C53</f>
        <v>9.1145833333333324E-4</v>
      </c>
      <c r="S7" s="17">
        <f>LOOKUP($R7,'[1]XX Ag Calc XX'!$A$3:$A$122,'[1]XX Ag Calc XX'!$C$3:$C$122)</f>
        <v>41</v>
      </c>
      <c r="T7" s="20">
        <f t="shared" si="4"/>
        <v>364</v>
      </c>
      <c r="U7" s="21"/>
    </row>
    <row r="8" spans="1:21" ht="15" x14ac:dyDescent="0.25">
      <c r="A8" s="22" t="s">
        <v>31</v>
      </c>
      <c r="B8" s="14" t="s">
        <v>32</v>
      </c>
      <c r="C8" s="15">
        <v>31</v>
      </c>
      <c r="D8" s="16" t="s">
        <v>22</v>
      </c>
      <c r="E8">
        <v>68</v>
      </c>
      <c r="F8" s="46">
        <v>174</v>
      </c>
      <c r="G8" s="17">
        <f>'[1]Bench Scores'!D55</f>
        <v>305</v>
      </c>
      <c r="H8" s="18">
        <f t="shared" si="0"/>
        <v>1.7528735632183907</v>
      </c>
      <c r="I8" s="17">
        <f>IF(G8=0,0,(IF(OR($D8="m",$D8="M"),IF(($C8&gt;=20)*($C8&lt;=29),INT(2*(((100*($G8/$F8))-25)/5)),IF(($C8&gt;=30)*($C8&lt;=39),INT(2*((100*($G8/$F8)-20)/5)),IF(($C8&gt;=40)*($C8&lt;=49),INT(2*((100*($G8/$F8)-10)/5)),IF($C8&gt;=50,INT(2*(((100*($G8/$F8)))/5)),"AGE!")))),IF(OR($D8="f",$D8="F"),IF(($C8&gt;=20)*($C8&lt;=29),INT(2*(((100*($G8/$F8)))/5)),IF(($C8&gt;=30)*($C8&lt;=39),INT(2*((100*($G8/$F8)+5)/5)),IF($C8&gt;=40,INT(2*((100*($G8/$F8)+10)/5)),"AGE!"))),"Gender!"))))</f>
        <v>62</v>
      </c>
      <c r="J8" s="17">
        <f>'[1]Sit Up Scores'!C55</f>
        <v>58</v>
      </c>
      <c r="K8" s="17">
        <f t="shared" si="1"/>
        <v>45</v>
      </c>
      <c r="L8" s="17">
        <f>'[1]Sit &amp; Reach Scores'!C55</f>
        <v>40</v>
      </c>
      <c r="M8" s="17">
        <f t="shared" si="2"/>
        <v>39</v>
      </c>
      <c r="N8" s="17">
        <f>'[1]Pull Up Scores'!C55</f>
        <v>36</v>
      </c>
      <c r="O8" s="17">
        <f t="shared" si="3"/>
        <v>82</v>
      </c>
      <c r="P8" s="19">
        <f>'[1]1.5 Mile Run Scores'!C55</f>
        <v>7.2152777777777779E-3</v>
      </c>
      <c r="Q8" s="17">
        <f>(IF(OR($D8="m",$D8="M"),IF(($C8&gt;=20)*($C8&lt;=29),LOOKUP(P8,'[1]XX Run Calc XX'!$A$2:$A$140,'[1]XX Run Calc XX'!$C$2:$C$140),IF(($C8&gt;=30)*($C8&lt;=39),LOOKUP(P8,'[1]XX Run Calc XX'!$A$2:$A$140,'[1]XX Run Calc XX'!$D$2:$D$140),IF(($C8&gt;=40)*($C8&lt;=49),LOOKUP(P8,'[1]XX Run Calc XX'!$A$2:$A$140,'[1]XX Run Calc XX'!$E$2:$E$140),IF($C8&gt;=50,LOOKUP(P8,'[1]XX Run Calc XX'!$A$2:$A$140,'[1]XX Run Calc XX'!$F$2:$F$140),"AGE!")))),IF(OR($D8="f",$D8="F"),IF(($C8&gt;=20)*($C8&lt;=29),LOOKUP(P8,'[1]XX Run Calc XX'!$A$2:$A$140,'[1]XX Run Calc XX'!$I$2:$I$140),IF(($C8&gt;=30)*($C8&lt;=39),LOOKUP(P8,'[1]XX Run Calc XX'!$A$2:$A$140,'[1]XX Run Calc XX'!$J$2:$J$140),IF($C8&gt;=40,LOOKUP(P8,'[1]XX Run Calc XX'!$A$2:$A$140,'[1]XX Run Calc XX'!$K$2:$K$140),"AGE!"))),"Gender!")))</f>
        <v>89</v>
      </c>
      <c r="R8" s="19">
        <f>'[1]Agility Scores'!C55</f>
        <v>8.466435185185186E-4</v>
      </c>
      <c r="S8" s="17">
        <v>47</v>
      </c>
      <c r="T8" s="20">
        <f t="shared" si="4"/>
        <v>364</v>
      </c>
      <c r="U8" s="21"/>
    </row>
    <row r="9" spans="1:21" ht="15" x14ac:dyDescent="0.25">
      <c r="A9" s="22" t="s">
        <v>33</v>
      </c>
      <c r="B9" s="23" t="s">
        <v>32</v>
      </c>
      <c r="C9" s="24">
        <v>31</v>
      </c>
      <c r="D9" s="25" t="s">
        <v>22</v>
      </c>
      <c r="E9">
        <v>77</v>
      </c>
      <c r="F9" s="45">
        <v>208</v>
      </c>
      <c r="G9" s="17">
        <f>'[1]Bench Scores'!D56</f>
        <v>335</v>
      </c>
      <c r="H9" s="18">
        <f t="shared" si="0"/>
        <v>1.6105769230769231</v>
      </c>
      <c r="I9" s="17">
        <f>IF(G9=0,0,(IF(OR($D9="m",$D9="M"),IF(($C9&gt;=20)*($C9&lt;=29),INT(2*(((100*($G9/$F9))-25)/5)),IF(($C9&gt;=30)*($C9&lt;=39),INT(2*((100*($G9/$F9)-20)/5)),IF(($C9&gt;=40)*($C9&lt;=49),INT(2*((100*($G9/$F9)-10)/5)),IF($C9&gt;=50,INT(2*(((100*($G9/$F9)))/5)),"AGE!")))),IF(OR($D9="f",$D9="F"),IF(($C9&gt;=20)*($C9&lt;=29),INT(2*(((100*($G9/$F9)))/5)),IF(($C9&gt;=30)*($C9&lt;=39),INT(2*((100*($G9/$F9)+5)/5)),IF($C9&gt;=40,INT(2*((100*($G9/$F9)+10)/5)),"AGE!"))),"Gender!"))))</f>
        <v>56</v>
      </c>
      <c r="J9" s="17">
        <f>'[1]Sit Up Scores'!C56</f>
        <v>58</v>
      </c>
      <c r="K9" s="17">
        <f t="shared" si="1"/>
        <v>45</v>
      </c>
      <c r="L9" s="17">
        <f>'[1]Sit &amp; Reach Scores'!C56</f>
        <v>42</v>
      </c>
      <c r="M9" s="17">
        <f t="shared" si="2"/>
        <v>41</v>
      </c>
      <c r="N9" s="17">
        <f>'[1]Pull Up Scores'!C56</f>
        <v>35</v>
      </c>
      <c r="O9" s="17">
        <f t="shared" si="3"/>
        <v>81</v>
      </c>
      <c r="P9" s="19">
        <f>'[1]1.5 Mile Run Scores'!C56</f>
        <v>6.7754629629629623E-3</v>
      </c>
      <c r="Q9" s="17">
        <f>(IF(OR($D9="m",$D9="M"),IF(($C9&gt;=20)*($C9&lt;=29),LOOKUP(P9,'[1]XX Run Calc XX'!$A$2:$A$140,'[1]XX Run Calc XX'!$C$2:$C$140),IF(($C9&gt;=30)*($C9&lt;=39),LOOKUP(P9,'[1]XX Run Calc XX'!$A$2:$A$140,'[1]XX Run Calc XX'!$D$2:$D$140),IF(($C9&gt;=40)*($C9&lt;=49),LOOKUP(P9,'[1]XX Run Calc XX'!$A$2:$A$140,'[1]XX Run Calc XX'!$E$2:$E$140),IF($C9&gt;=50,LOOKUP(P9,'[1]XX Run Calc XX'!$A$2:$A$140,'[1]XX Run Calc XX'!$F$2:$F$140),"AGE!")))),IF(OR($D9="f",$D9="F"),IF(($C9&gt;=20)*($C9&lt;=29),LOOKUP(P9,'[1]XX Run Calc XX'!$A$2:$A$140,'[1]XX Run Calc XX'!$I$2:$I$140),IF(($C9&gt;=30)*($C9&lt;=39),LOOKUP(P9,'[1]XX Run Calc XX'!$A$2:$A$140,'[1]XX Run Calc XX'!$J$2:$J$140),IF($C9&gt;=40,LOOKUP(P9,'[1]XX Run Calc XX'!$A$2:$A$140,'[1]XX Run Calc XX'!$K$2:$K$140),"AGE!"))),"Gender!")))</f>
        <v>93</v>
      </c>
      <c r="R9" s="19">
        <f>'[1]Agility Scores'!C56</f>
        <v>8.4525462962962972E-4</v>
      </c>
      <c r="S9" s="17">
        <v>47</v>
      </c>
      <c r="T9" s="20">
        <f t="shared" si="4"/>
        <v>363</v>
      </c>
      <c r="U9" s="21"/>
    </row>
    <row r="10" spans="1:21" ht="15" x14ac:dyDescent="0.25">
      <c r="A10" s="22" t="s">
        <v>34</v>
      </c>
      <c r="B10" s="23" t="s">
        <v>35</v>
      </c>
      <c r="C10" s="24">
        <v>38</v>
      </c>
      <c r="D10" s="16" t="s">
        <v>22</v>
      </c>
      <c r="E10">
        <v>70</v>
      </c>
      <c r="F10" s="46">
        <v>174</v>
      </c>
      <c r="G10" s="17">
        <f>'[1]Bench Scores'!D14</f>
        <v>265</v>
      </c>
      <c r="H10" s="18">
        <f t="shared" si="0"/>
        <v>1.5229885057471264</v>
      </c>
      <c r="I10" s="17">
        <f>IF(G10=0,0,(IF(OR($D10="m",$D10="M"),IF(($C10&gt;=20)*($C10&lt;=29),INT(2*(((100*($G10/$F10))-25)/5)),IF(($C10&gt;=30)*($C10&lt;=39),INT(2*((100*($G10/$F10)-20)/5)),IF(($C10&gt;=40)*($C10&lt;=49),INT(2*((100*($G10/$F10)-10)/5)),IF($C10&gt;=50,INT(2*(((100*($G10/$F10)))/5)),"AGE!")))),IF(OR($D10="f",$D10="F"),IF(($C10&gt;=20)*($C10&lt;=29),INT(2*(((100*($G10/$F10)))/5)),IF(($C10&gt;=30)*($C10&lt;=39),INT(2*((100*($G10/$F10)+5)/5)),IF($C10&gt;=40,INT(2*((100*($G10/$F10)+10)/5)),"AGE!"))),"Gender!"))))</f>
        <v>52</v>
      </c>
      <c r="J10" s="17">
        <f>'[1]Sit Up Scores'!C14</f>
        <v>64</v>
      </c>
      <c r="K10" s="17">
        <f t="shared" si="1"/>
        <v>48</v>
      </c>
      <c r="L10" s="17">
        <f>'[1]Sit &amp; Reach Scores'!C14</f>
        <v>42</v>
      </c>
      <c r="M10" s="17">
        <f t="shared" si="2"/>
        <v>41</v>
      </c>
      <c r="N10" s="17">
        <f>'[1]Pull Up Scores'!C14</f>
        <v>30</v>
      </c>
      <c r="O10" s="17">
        <f t="shared" si="3"/>
        <v>76</v>
      </c>
      <c r="P10" s="19">
        <f>'[1]1.5 Mile Run Scores'!C14</f>
        <v>5.7685185185185192E-3</v>
      </c>
      <c r="Q10" s="17">
        <f>(IF(OR($D10="m",$D10="M"),IF(($C10&gt;=20)*($C10&lt;=29),LOOKUP(P10,'[1]XX Run Calc XX'!$A$2:$A$140,'[1]XX Run Calc XX'!$C$2:$C$140),IF(($C10&gt;=30)*($C10&lt;=39),LOOKUP(P10,'[1]XX Run Calc XX'!$A$2:$A$140,'[1]XX Run Calc XX'!$D$2:$D$140),IF(($C10&gt;=40)*($C10&lt;=49),LOOKUP(P10,'[1]XX Run Calc XX'!$A$2:$A$140,'[1]XX Run Calc XX'!$E$2:$E$140),IF($C10&gt;=50,LOOKUP(P10,'[1]XX Run Calc XX'!$A$2:$A$140,'[1]XX Run Calc XX'!$F$2:$F$140),"AGE!")))),IF(OR($D10="f",$D10="F"),IF(($C10&gt;=20)*($C10&lt;=29),LOOKUP(P10,'[1]XX Run Calc XX'!$A$2:$A$140,'[1]XX Run Calc XX'!$I$2:$I$140),IF(($C10&gt;=30)*($C10&lt;=39),LOOKUP(P10,'[1]XX Run Calc XX'!$A$2:$A$140,'[1]XX Run Calc XX'!$J$2:$J$140),IF($C10&gt;=40,LOOKUP(P10,'[1]XX Run Calc XX'!$A$2:$A$140,'[1]XX Run Calc XX'!$K$2:$K$140),"AGE!"))),"Gender!")))</f>
        <v>102</v>
      </c>
      <c r="R10" s="19">
        <f>'[1]Agility Scores'!C14</f>
        <v>9.6979166666666665E-4</v>
      </c>
      <c r="S10" s="17">
        <f>LOOKUP($R10,'[1]XX Ag Calc XX'!$A$3:$A$122,'[1]XX Ag Calc XX'!$C$3:$C$122)</f>
        <v>36</v>
      </c>
      <c r="T10" s="20">
        <f t="shared" si="4"/>
        <v>355</v>
      </c>
      <c r="U10" s="21"/>
    </row>
    <row r="11" spans="1:21" ht="15" x14ac:dyDescent="0.25">
      <c r="A11" s="14" t="s">
        <v>36</v>
      </c>
      <c r="B11" s="14" t="s">
        <v>37</v>
      </c>
      <c r="C11" s="15">
        <v>42</v>
      </c>
      <c r="D11" s="16" t="s">
        <v>22</v>
      </c>
      <c r="E11">
        <v>66</v>
      </c>
      <c r="F11" s="45">
        <v>165</v>
      </c>
      <c r="G11" s="17">
        <f>'[1]Bench Scores'!D41</f>
        <v>245</v>
      </c>
      <c r="H11" s="18">
        <f t="shared" si="0"/>
        <v>1.4848484848484849</v>
      </c>
      <c r="I11" s="17">
        <v>54</v>
      </c>
      <c r="J11" s="17">
        <f>'[1]Sit Up Scores'!C41</f>
        <v>58</v>
      </c>
      <c r="K11" s="17">
        <f t="shared" si="1"/>
        <v>48</v>
      </c>
      <c r="L11" s="17">
        <f>'[1]Sit &amp; Reach Scores'!C41</f>
        <v>41</v>
      </c>
      <c r="M11" s="17">
        <f t="shared" si="2"/>
        <v>40</v>
      </c>
      <c r="N11" s="17">
        <f>'[1]Pull Up Scores'!C41</f>
        <v>26</v>
      </c>
      <c r="O11" s="17">
        <f t="shared" si="3"/>
        <v>74</v>
      </c>
      <c r="P11" s="19">
        <f>'[1]1.5 Mile Run Scores'!C41</f>
        <v>6.9537037037037041E-3</v>
      </c>
      <c r="Q11" s="17">
        <f>(IF(OR($D11="m",$D11="M"),IF(($C11&gt;=20)*($C11&lt;=29),LOOKUP(P11,'[1]XX Run Calc XX'!$A$2:$A$140,'[1]XX Run Calc XX'!$C$2:$C$140),IF(($C11&gt;=30)*($C11&lt;=39),LOOKUP(P11,'[1]XX Run Calc XX'!$A$2:$A$140,'[1]XX Run Calc XX'!$D$2:$D$140),IF(($C11&gt;=40)*($C11&lt;=49),LOOKUP(P11,'[1]XX Run Calc XX'!$A$2:$A$140,'[1]XX Run Calc XX'!$E$2:$E$140),IF($C11&gt;=50,LOOKUP(P11,'[1]XX Run Calc XX'!$A$2:$A$140,'[1]XX Run Calc XX'!$F$2:$F$140),"AGE!")))),IF(OR($D11="f",$D11="F"),IF(($C11&gt;=20)*($C11&lt;=29),LOOKUP(P11,'[1]XX Run Calc XX'!$A$2:$A$140,'[1]XX Run Calc XX'!$I$2:$I$140),IF(($C11&gt;=30)*($C11&lt;=39),LOOKUP(P11,'[1]XX Run Calc XX'!$A$2:$A$140,'[1]XX Run Calc XX'!$J$2:$J$140),IF($C11&gt;=40,LOOKUP(P11,'[1]XX Run Calc XX'!$A$2:$A$140,'[1]XX Run Calc XX'!$K$2:$K$140),"AGE!"))),"Gender!")))</f>
        <v>94</v>
      </c>
      <c r="R11" s="19">
        <f>'[1]Agility Scores'!C41</f>
        <v>9.2812500000000002E-4</v>
      </c>
      <c r="S11" s="17">
        <v>40</v>
      </c>
      <c r="T11" s="20">
        <f t="shared" si="4"/>
        <v>350</v>
      </c>
      <c r="U11" s="21"/>
    </row>
    <row r="12" spans="1:21" ht="15" x14ac:dyDescent="0.25">
      <c r="A12" s="22" t="s">
        <v>38</v>
      </c>
      <c r="B12" s="23" t="s">
        <v>21</v>
      </c>
      <c r="C12" s="24">
        <v>32</v>
      </c>
      <c r="D12" s="16" t="s">
        <v>22</v>
      </c>
      <c r="E12">
        <v>68</v>
      </c>
      <c r="F12" s="46">
        <v>160</v>
      </c>
      <c r="G12" s="17">
        <f>'[1]Bench Scores'!D7</f>
        <v>265</v>
      </c>
      <c r="H12" s="18">
        <f t="shared" si="0"/>
        <v>1.65625</v>
      </c>
      <c r="I12" s="17">
        <f>IF(G12=0,0,(IF(OR($D12="m",$D12="M"),IF(($C12&gt;=20)*($C12&lt;=29),INT(2*(((100*($G12/$F12))-25)/5)),IF(($C12&gt;=30)*($C12&lt;=39),INT(2*((100*($G12/$F12)-20)/5)),IF(($C12&gt;=40)*($C12&lt;=49),INT(2*((100*($G12/$F12)-10)/5)),IF($C12&gt;=50,INT(2*(((100*($G12/$F12)))/5)),"AGE!")))),IF(OR($D12="f",$D12="F"),IF(($C12&gt;=20)*($C12&lt;=29),INT(2*(((100*($G12/$F12)))/5)),IF(($C12&gt;=30)*($C12&lt;=39),INT(2*((100*($G12/$F12)+5)/5)),IF($C12&gt;=40,INT(2*((100*($G12/$F12)+10)/5)),"AGE!"))),"Gender!"))))</f>
        <v>58</v>
      </c>
      <c r="J12" s="17">
        <f>'[1]Sit Up Scores'!C7</f>
        <v>50</v>
      </c>
      <c r="K12" s="17">
        <f t="shared" si="1"/>
        <v>38</v>
      </c>
      <c r="L12" s="17">
        <f>'[1]Sit &amp; Reach Scores'!C7</f>
        <v>35</v>
      </c>
      <c r="M12" s="17">
        <f t="shared" si="2"/>
        <v>34</v>
      </c>
      <c r="N12" s="17">
        <f>'[1]Pull Up Scores'!C7</f>
        <v>31</v>
      </c>
      <c r="O12" s="17">
        <f t="shared" si="3"/>
        <v>77</v>
      </c>
      <c r="P12" s="19">
        <f>'[1]1.5 Mile Run Scores'!C7</f>
        <v>6.9074074074074072E-3</v>
      </c>
      <c r="Q12" s="17">
        <f>(IF(OR($D12="m",$D12="M"),IF(($C12&gt;=20)*($C12&lt;=29),LOOKUP(P12,'[1]XX Run Calc XX'!$A$2:$A$140,'[1]XX Run Calc XX'!$C$2:$C$140),IF(($C12&gt;=30)*($C12&lt;=39),LOOKUP(P12,'[1]XX Run Calc XX'!$A$2:$A$140,'[1]XX Run Calc XX'!$D$2:$D$140),IF(($C12&gt;=40)*($C12&lt;=49),LOOKUP(P12,'[1]XX Run Calc XX'!$A$2:$A$140,'[1]XX Run Calc XX'!$E$2:$E$140),IF($C12&gt;=50,LOOKUP(P12,'[1]XX Run Calc XX'!$A$2:$A$140,'[1]XX Run Calc XX'!$F$2:$F$140),"AGE!")))),IF(OR($D12="f",$D12="F"),IF(($C12&gt;=20)*($C12&lt;=29),LOOKUP(P12,'[1]XX Run Calc XX'!$A$2:$A$140,'[1]XX Run Calc XX'!$I$2:$I$140),IF(($C12&gt;=30)*($C12&lt;=39),LOOKUP(P12,'[1]XX Run Calc XX'!$A$2:$A$140,'[1]XX Run Calc XX'!$J$2:$J$140),IF($C12&gt;=40,LOOKUP(P12,'[1]XX Run Calc XX'!$A$2:$A$140,'[1]XX Run Calc XX'!$K$2:$K$140),"AGE!"))),"Gender!")))</f>
        <v>92</v>
      </c>
      <c r="R12" s="19">
        <f>'[1]Agility Scores'!C7</f>
        <v>8.734953703703704E-4</v>
      </c>
      <c r="S12" s="17">
        <v>45</v>
      </c>
      <c r="T12" s="20">
        <f t="shared" si="4"/>
        <v>344</v>
      </c>
      <c r="U12" s="21"/>
    </row>
    <row r="13" spans="1:21" ht="15" x14ac:dyDescent="0.25">
      <c r="A13" s="14" t="s">
        <v>39</v>
      </c>
      <c r="B13" s="14" t="s">
        <v>40</v>
      </c>
      <c r="C13" s="15">
        <v>34</v>
      </c>
      <c r="D13" s="16" t="s">
        <v>22</v>
      </c>
      <c r="E13">
        <v>69</v>
      </c>
      <c r="F13" s="46">
        <v>178</v>
      </c>
      <c r="G13" s="17">
        <f>'[1]Bench Scores'!D54</f>
        <v>280</v>
      </c>
      <c r="H13" s="18">
        <f t="shared" si="0"/>
        <v>1.5730337078651686</v>
      </c>
      <c r="I13" s="17">
        <f>IF(G13=0,0,(IF(OR($D13="m",$D13="M"),IF(($C13&gt;=20)*($C13&lt;=29),INT(2*(((100*($G13/$F13))-25)/5)),IF(($C13&gt;=30)*($C13&lt;=39),INT(2*((100*($G13/$F13)-20)/5)),IF(($C13&gt;=40)*($C13&lt;=49),INT(2*((100*($G13/$F13)-10)/5)),IF($C13&gt;=50,INT(2*(((100*($G13/$F13)))/5)),"AGE!")))),IF(OR($D13="f",$D13="F"),IF(($C13&gt;=20)*($C13&lt;=29),INT(2*(((100*($G13/$F13)))/5)),IF(($C13&gt;=30)*($C13&lt;=39),INT(2*((100*($G13/$F13)+5)/5)),IF($C13&gt;=40,INT(2*((100*($G13/$F13)+10)/5)),"AGE!"))),"Gender!"))))</f>
        <v>54</v>
      </c>
      <c r="J13" s="17">
        <f>'[1]Sit Up Scores'!C54</f>
        <v>60</v>
      </c>
      <c r="K13" s="17">
        <f t="shared" si="1"/>
        <v>46</v>
      </c>
      <c r="L13" s="17">
        <f>'[1]Sit &amp; Reach Scores'!C54</f>
        <v>36</v>
      </c>
      <c r="M13" s="17">
        <f t="shared" si="2"/>
        <v>35</v>
      </c>
      <c r="N13" s="17">
        <f>'[1]Pull Up Scores'!C54</f>
        <v>23</v>
      </c>
      <c r="O13" s="17">
        <f t="shared" si="3"/>
        <v>69</v>
      </c>
      <c r="P13" s="19">
        <f>'[1]1.5 Mile Run Scores'!C54</f>
        <v>6.9270833333333328E-3</v>
      </c>
      <c r="Q13" s="17">
        <f>(IF(OR($D13="m",$D13="M"),IF(($C13&gt;=20)*($C13&lt;=29),LOOKUP(P13,'[1]XX Run Calc XX'!$A$2:$A$140,'[1]XX Run Calc XX'!$C$2:$C$140),IF(($C13&gt;=30)*($C13&lt;=39),LOOKUP(P13,'[1]XX Run Calc XX'!$A$2:$A$140,'[1]XX Run Calc XX'!$D$2:$D$140),IF(($C13&gt;=40)*($C13&lt;=49),LOOKUP(P13,'[1]XX Run Calc XX'!$A$2:$A$140,'[1]XX Run Calc XX'!$E$2:$E$140),IF($C13&gt;=50,LOOKUP(P13,'[1]XX Run Calc XX'!$A$2:$A$140,'[1]XX Run Calc XX'!$F$2:$F$140),"AGE!")))),IF(OR($D13="f",$D13="F"),IF(($C13&gt;=20)*($C13&lt;=29),LOOKUP(P13,'[1]XX Run Calc XX'!$A$2:$A$140,'[1]XX Run Calc XX'!$I$2:$I$140),IF(($C13&gt;=30)*($C13&lt;=39),LOOKUP(P13,'[1]XX Run Calc XX'!$A$2:$A$140,'[1]XX Run Calc XX'!$J$2:$J$140),IF($C13&gt;=40,LOOKUP(P13,'[1]XX Run Calc XX'!$A$2:$A$140,'[1]XX Run Calc XX'!$K$2:$K$140),"AGE!"))),"Gender!")))</f>
        <v>92</v>
      </c>
      <c r="R13" s="19">
        <f>'[1]Agility Scores'!C54</f>
        <v>8.5185185185185179E-4</v>
      </c>
      <c r="S13" s="17">
        <f>LOOKUP($R13,'[1]XX Ag Calc XX'!$A$3:$A$122,'[1]XX Ag Calc XX'!$C$3:$C$122)</f>
        <v>46</v>
      </c>
      <c r="T13" s="20">
        <f t="shared" si="4"/>
        <v>342</v>
      </c>
      <c r="U13" s="21"/>
    </row>
    <row r="14" spans="1:21" ht="15" x14ac:dyDescent="0.25">
      <c r="A14" s="14" t="s">
        <v>41</v>
      </c>
      <c r="B14" s="14" t="s">
        <v>42</v>
      </c>
      <c r="C14" s="15">
        <v>30</v>
      </c>
      <c r="D14" s="16" t="s">
        <v>22</v>
      </c>
      <c r="E14">
        <v>68</v>
      </c>
      <c r="F14" s="46">
        <v>157</v>
      </c>
      <c r="G14" s="17">
        <f>'[1]Bench Scores'!D22</f>
        <v>225</v>
      </c>
      <c r="H14" s="18">
        <f t="shared" si="0"/>
        <v>1.4331210191082802</v>
      </c>
      <c r="I14" s="17">
        <v>48</v>
      </c>
      <c r="J14" s="17">
        <f>'[1]Sit Up Scores'!C22</f>
        <v>57</v>
      </c>
      <c r="K14" s="17">
        <f t="shared" si="1"/>
        <v>45</v>
      </c>
      <c r="L14" s="17">
        <f>'[1]Sit &amp; Reach Scores'!C22</f>
        <v>49</v>
      </c>
      <c r="M14" s="17">
        <f t="shared" si="2"/>
        <v>48</v>
      </c>
      <c r="N14" s="17">
        <f>'[1]Pull Up Scores'!C22</f>
        <v>29</v>
      </c>
      <c r="O14" s="17">
        <f t="shared" si="3"/>
        <v>75</v>
      </c>
      <c r="P14" s="19">
        <f>'[1]1.5 Mile Run Scores'!C22</f>
        <v>8.0798611111111106E-3</v>
      </c>
      <c r="Q14" s="17">
        <f>(IF(OR($D14="m",$D14="M"),IF(($C14&gt;=20)*($C14&lt;=29),LOOKUP(P14,'[1]XX Run Calc XX'!$A$2:$A$140,'[1]XX Run Calc XX'!$C$2:$C$140),IF(($C14&gt;=30)*($C14&lt;=39),LOOKUP(P14,'[1]XX Run Calc XX'!$A$2:$A$140,'[1]XX Run Calc XX'!$D$2:$D$140),IF(($C14&gt;=40)*($C14&lt;=49),LOOKUP(P14,'[1]XX Run Calc XX'!$A$2:$A$140,'[1]XX Run Calc XX'!$E$2:$E$140),IF($C14&gt;=50,LOOKUP(P14,'[1]XX Run Calc XX'!$A$2:$A$140,'[1]XX Run Calc XX'!$F$2:$F$140),"AGE!")))),IF(OR($D14="f",$D14="F"),IF(($C14&gt;=20)*($C14&lt;=29),LOOKUP(P14,'[1]XX Run Calc XX'!$A$2:$A$140,'[1]XX Run Calc XX'!$I$2:$I$140),IF(($C14&gt;=30)*($C14&lt;=39),LOOKUP(P14,'[1]XX Run Calc XX'!$A$2:$A$140,'[1]XX Run Calc XX'!$J$2:$J$140),IF($C14&gt;=40,LOOKUP(P14,'[1]XX Run Calc XX'!$A$2:$A$140,'[1]XX Run Calc XX'!$K$2:$K$140),"AGE!"))),"Gender!")))</f>
        <v>82</v>
      </c>
      <c r="R14" s="19">
        <f>'[1]Agility Scores'!C22</f>
        <v>8.8946759259259263E-4</v>
      </c>
      <c r="S14" s="17">
        <f>LOOKUP($R14,'[1]XX Ag Calc XX'!$A$3:$A$122,'[1]XX Ag Calc XX'!$C$3:$C$122)</f>
        <v>43</v>
      </c>
      <c r="T14" s="20">
        <f t="shared" si="4"/>
        <v>341</v>
      </c>
      <c r="U14" s="21"/>
    </row>
    <row r="15" spans="1:21" ht="15" x14ac:dyDescent="0.25">
      <c r="A15" s="26" t="s">
        <v>43</v>
      </c>
      <c r="B15" s="26" t="s">
        <v>44</v>
      </c>
      <c r="C15" s="27">
        <v>37</v>
      </c>
      <c r="D15" s="16" t="s">
        <v>22</v>
      </c>
      <c r="E15">
        <v>69</v>
      </c>
      <c r="F15" s="46">
        <v>174</v>
      </c>
      <c r="G15" s="17">
        <f>'[1]Bench Scores'!D26</f>
        <v>230</v>
      </c>
      <c r="H15" s="18">
        <f t="shared" si="0"/>
        <v>1.3218390804597702</v>
      </c>
      <c r="I15" s="17">
        <f>IF(G15=0,0,(IF(OR($D15="m",$D15="M"),IF(($C15&gt;=20)*($C15&lt;=29),INT(2*(((100*($G15/$F15))-25)/5)),IF(($C15&gt;=30)*($C15&lt;=39),INT(2*((100*($G15/$F15)-20)/5)),IF(($C15&gt;=40)*($C15&lt;=49),INT(2*((100*($G15/$F15)-10)/5)),IF($C15&gt;=50,INT(2*(((100*($G15/$F15)))/5)),"AGE!")))),IF(OR($D15="f",$D15="F"),IF(($C15&gt;=20)*($C15&lt;=29),INT(2*(((100*($G15/$F15)))/5)),IF(($C15&gt;=30)*($C15&lt;=39),INT(2*((100*($G15/$F15)+5)/5)),IF($C15&gt;=40,INT(2*((100*($G15/$F15)+10)/5)),"AGE!"))),"Gender!"))))</f>
        <v>44</v>
      </c>
      <c r="J15" s="17">
        <f>'[1]Sit Up Scores'!C26</f>
        <v>65</v>
      </c>
      <c r="K15" s="17">
        <f t="shared" si="1"/>
        <v>49</v>
      </c>
      <c r="L15" s="17">
        <f>'[1]Sit &amp; Reach Scores'!C26</f>
        <v>35</v>
      </c>
      <c r="M15" s="17">
        <f t="shared" si="2"/>
        <v>34</v>
      </c>
      <c r="N15" s="17">
        <f>'[1]Pull Up Scores'!C26</f>
        <v>24</v>
      </c>
      <c r="O15" s="17">
        <f t="shared" si="3"/>
        <v>70</v>
      </c>
      <c r="P15" s="19">
        <f>'[1]1.5 Mile Run Scores'!C26</f>
        <v>6.5902777777777782E-3</v>
      </c>
      <c r="Q15" s="17">
        <f>(IF(OR($D15="m",$D15="M"),IF(($C15&gt;=20)*($C15&lt;=29),LOOKUP(P15,'[1]XX Run Calc XX'!$A$2:$A$140,'[1]XX Run Calc XX'!$C$2:$C$140),IF(($C15&gt;=30)*($C15&lt;=39),LOOKUP(P15,'[1]XX Run Calc XX'!$A$2:$A$140,'[1]XX Run Calc XX'!$D$2:$D$140),IF(($C15&gt;=40)*($C15&lt;=49),LOOKUP(P15,'[1]XX Run Calc XX'!$A$2:$A$140,'[1]XX Run Calc XX'!$E$2:$E$140),IF($C15&gt;=50,LOOKUP(P15,'[1]XX Run Calc XX'!$A$2:$A$140,'[1]XX Run Calc XX'!$F$2:$F$140),"AGE!")))),IF(OR($D15="f",$D15="F"),IF(($C15&gt;=20)*($C15&lt;=29),LOOKUP(P15,'[1]XX Run Calc XX'!$A$2:$A$140,'[1]XX Run Calc XX'!$I$2:$I$140),IF(($C15&gt;=30)*($C15&lt;=39),LOOKUP(P15,'[1]XX Run Calc XX'!$A$2:$A$140,'[1]XX Run Calc XX'!$J$2:$J$140),IF($C15&gt;=40,LOOKUP(P15,'[1]XX Run Calc XX'!$A$2:$A$140,'[1]XX Run Calc XX'!$K$2:$K$140),"AGE!"))),"Gender!")))</f>
        <v>95</v>
      </c>
      <c r="R15" s="19">
        <f>'[1]Agility Scores'!C26</f>
        <v>8.4016203703703694E-4</v>
      </c>
      <c r="S15" s="17">
        <f>LOOKUP($R15,'[1]XX Ag Calc XX'!$A$3:$A$122,'[1]XX Ag Calc XX'!$C$3:$C$122)</f>
        <v>47</v>
      </c>
      <c r="T15" s="20">
        <f t="shared" si="4"/>
        <v>339</v>
      </c>
      <c r="U15" s="21"/>
    </row>
    <row r="16" spans="1:21" ht="15" x14ac:dyDescent="0.25">
      <c r="A16" s="22" t="s">
        <v>45</v>
      </c>
      <c r="B16" s="23" t="s">
        <v>37</v>
      </c>
      <c r="C16" s="24">
        <v>37</v>
      </c>
      <c r="D16" s="16" t="s">
        <v>22</v>
      </c>
      <c r="E16">
        <v>67</v>
      </c>
      <c r="F16" s="46">
        <v>167</v>
      </c>
      <c r="G16" s="17">
        <f>'[1]Bench Scores'!D37</f>
        <v>245</v>
      </c>
      <c r="H16" s="18">
        <f t="shared" si="0"/>
        <v>1.467065868263473</v>
      </c>
      <c r="I16" s="17">
        <f>IF(G16=0,0,(IF(OR($D16="m",$D16="M"),IF(($C16&gt;=20)*($C16&lt;=29),INT(2*(((100*($G16/$F16))-25)/5)),IF(($C16&gt;=30)*($C16&lt;=39),INT(2*((100*($G16/$F16)-20)/5)),IF(($C16&gt;=40)*($C16&lt;=49),INT(2*((100*($G16/$F16)-10)/5)),IF($C16&gt;=50,INT(2*(((100*($G16/$F16)))/5)),"AGE!")))),IF(OR($D16="f",$D16="F"),IF(($C16&gt;=20)*($C16&lt;=29),INT(2*(((100*($G16/$F16)))/5)),IF(($C16&gt;=30)*($C16&lt;=39),INT(2*((100*($G16/$F16)+5)/5)),IF($C16&gt;=40,INT(2*((100*($G16/$F16)+10)/5)),"AGE!"))),"Gender!"))))</f>
        <v>50</v>
      </c>
      <c r="J16" s="17">
        <f>'[1]Sit Up Scores'!C37</f>
        <v>53</v>
      </c>
      <c r="K16" s="17">
        <f t="shared" si="1"/>
        <v>41</v>
      </c>
      <c r="L16" s="17">
        <f>'[1]Sit &amp; Reach Scores'!C37</f>
        <v>37</v>
      </c>
      <c r="M16" s="17">
        <f t="shared" si="2"/>
        <v>36</v>
      </c>
      <c r="N16" s="17">
        <f>'[1]Pull Up Scores'!C37</f>
        <v>24</v>
      </c>
      <c r="O16" s="17">
        <f t="shared" si="3"/>
        <v>70</v>
      </c>
      <c r="P16" s="19">
        <f>'[1]1.5 Mile Run Scores'!C37</f>
        <v>6.9594907407407409E-3</v>
      </c>
      <c r="Q16" s="17">
        <f>(IF(OR($D16="m",$D16="M"),IF(($C16&gt;=20)*($C16&lt;=29),LOOKUP(P16,'[1]XX Run Calc XX'!$A$2:$A$140,'[1]XX Run Calc XX'!$C$2:$C$140),IF(($C16&gt;=30)*($C16&lt;=39),LOOKUP(P16,'[1]XX Run Calc XX'!$A$2:$A$140,'[1]XX Run Calc XX'!$D$2:$D$140),IF(($C16&gt;=40)*($C16&lt;=49),LOOKUP(P16,'[1]XX Run Calc XX'!$A$2:$A$140,'[1]XX Run Calc XX'!$E$2:$E$140),IF($C16&gt;=50,LOOKUP(P16,'[1]XX Run Calc XX'!$A$2:$A$140,'[1]XX Run Calc XX'!$F$2:$F$140),"AGE!")))),IF(OR($D16="f",$D16="F"),IF(($C16&gt;=20)*($C16&lt;=29),LOOKUP(P16,'[1]XX Run Calc XX'!$A$2:$A$140,'[1]XX Run Calc XX'!$I$2:$I$140),IF(($C16&gt;=30)*($C16&lt;=39),LOOKUP(P16,'[1]XX Run Calc XX'!$A$2:$A$140,'[1]XX Run Calc XX'!$J$2:$J$140),IF($C16&gt;=40,LOOKUP(P16,'[1]XX Run Calc XX'!$A$2:$A$140,'[1]XX Run Calc XX'!$K$2:$K$140),"AGE!"))),"Gender!")))</f>
        <v>91</v>
      </c>
      <c r="R16" s="19">
        <f>'[1]Agility Scores'!C37</f>
        <v>8.3356481481481476E-4</v>
      </c>
      <c r="S16" s="17">
        <v>48</v>
      </c>
      <c r="T16" s="20">
        <f t="shared" si="4"/>
        <v>336</v>
      </c>
      <c r="U16" s="21"/>
    </row>
    <row r="17" spans="1:21" ht="15" x14ac:dyDescent="0.25">
      <c r="A17" s="22" t="s">
        <v>46</v>
      </c>
      <c r="B17" s="23" t="s">
        <v>37</v>
      </c>
      <c r="C17" s="24">
        <v>33</v>
      </c>
      <c r="D17" s="16" t="s">
        <v>22</v>
      </c>
      <c r="E17">
        <v>67</v>
      </c>
      <c r="F17" s="46">
        <v>167</v>
      </c>
      <c r="G17" s="17">
        <f>'[1]Bench Scores'!D40</f>
        <v>215</v>
      </c>
      <c r="H17" s="18">
        <f t="shared" si="0"/>
        <v>1.2874251497005988</v>
      </c>
      <c r="I17" s="17">
        <v>42</v>
      </c>
      <c r="J17" s="17">
        <f>'[1]Sit Up Scores'!C40</f>
        <v>51</v>
      </c>
      <c r="K17" s="17">
        <f t="shared" si="1"/>
        <v>39</v>
      </c>
      <c r="L17" s="17">
        <f>'[1]Sit &amp; Reach Scores'!C40</f>
        <v>31</v>
      </c>
      <c r="M17" s="17">
        <f t="shared" si="2"/>
        <v>30</v>
      </c>
      <c r="N17" s="17">
        <f>'[1]Pull Up Scores'!C40</f>
        <v>29</v>
      </c>
      <c r="O17" s="17">
        <f t="shared" si="3"/>
        <v>75</v>
      </c>
      <c r="P17" s="19">
        <f>'[1]1.5 Mile Run Scores'!C40</f>
        <v>6.9560185185185185E-3</v>
      </c>
      <c r="Q17" s="17">
        <f>(IF(OR($D17="m",$D17="M"),IF(($C17&gt;=20)*($C17&lt;=29),LOOKUP(P17,'[1]XX Run Calc XX'!$A$2:$A$140,'[1]XX Run Calc XX'!$C$2:$C$140),IF(($C17&gt;=30)*($C17&lt;=39),LOOKUP(P17,'[1]XX Run Calc XX'!$A$2:$A$140,'[1]XX Run Calc XX'!$D$2:$D$140),IF(($C17&gt;=40)*($C17&lt;=49),LOOKUP(P17,'[1]XX Run Calc XX'!$A$2:$A$140,'[1]XX Run Calc XX'!$E$2:$E$140),IF($C17&gt;=50,LOOKUP(P17,'[1]XX Run Calc XX'!$A$2:$A$140,'[1]XX Run Calc XX'!$F$2:$F$140),"AGE!")))),IF(OR($D17="f",$D17="F"),IF(($C17&gt;=20)*($C17&lt;=29),LOOKUP(P17,'[1]XX Run Calc XX'!$A$2:$A$140,'[1]XX Run Calc XX'!$I$2:$I$140),IF(($C17&gt;=30)*($C17&lt;=39),LOOKUP(P17,'[1]XX Run Calc XX'!$A$2:$A$140,'[1]XX Run Calc XX'!$J$2:$J$140),IF($C17&gt;=40,LOOKUP(P17,'[1]XX Run Calc XX'!$A$2:$A$140,'[1]XX Run Calc XX'!$K$2:$K$140),"AGE!"))),"Gender!")))</f>
        <v>91</v>
      </c>
      <c r="R17" s="19">
        <f>'[1]Agility Scores'!C40</f>
        <v>7.7870370370370365E-4</v>
      </c>
      <c r="S17" s="17">
        <v>53</v>
      </c>
      <c r="T17" s="20">
        <f t="shared" si="4"/>
        <v>330</v>
      </c>
      <c r="U17" s="21"/>
    </row>
    <row r="18" spans="1:21" ht="15" x14ac:dyDescent="0.25">
      <c r="A18" s="26" t="s">
        <v>47</v>
      </c>
      <c r="B18" s="26" t="s">
        <v>48</v>
      </c>
      <c r="C18" s="27">
        <v>55</v>
      </c>
      <c r="D18" s="16" t="s">
        <v>22</v>
      </c>
      <c r="E18">
        <v>66</v>
      </c>
      <c r="F18" s="46">
        <v>144</v>
      </c>
      <c r="G18" s="17">
        <f>'[1]Bench Scores'!D16</f>
        <v>200</v>
      </c>
      <c r="H18" s="18">
        <f t="shared" si="0"/>
        <v>1.3888888888888888</v>
      </c>
      <c r="I18" s="17">
        <v>54</v>
      </c>
      <c r="J18" s="17">
        <f>'[1]Sit Up Scores'!C16</f>
        <v>45</v>
      </c>
      <c r="K18" s="17">
        <f t="shared" si="1"/>
        <v>40</v>
      </c>
      <c r="L18" s="17">
        <f>'[1]Sit &amp; Reach Scores'!C16</f>
        <v>29</v>
      </c>
      <c r="M18" s="17">
        <f t="shared" si="2"/>
        <v>32</v>
      </c>
      <c r="N18" s="17">
        <f>'[1]Pull Up Scores'!C16</f>
        <v>23</v>
      </c>
      <c r="O18" s="17">
        <f t="shared" si="3"/>
        <v>72</v>
      </c>
      <c r="P18" s="19">
        <f>'[1]1.5 Mile Run Scores'!C16</f>
        <v>6.9398148148148153E-3</v>
      </c>
      <c r="Q18" s="17">
        <f>(IF(OR($D18="m",$D18="M"),IF(($C18&gt;=20)*($C18&lt;=29),LOOKUP(P18,'[1]XX Run Calc XX'!$A$2:$A$140,'[1]XX Run Calc XX'!$C$2:$C$140),IF(($C18&gt;=30)*($C18&lt;=39),LOOKUP(P18,'[1]XX Run Calc XX'!$A$2:$A$140,'[1]XX Run Calc XX'!$D$2:$D$140),IF(($C18&gt;=40)*($C18&lt;=49),LOOKUP(P18,'[1]XX Run Calc XX'!$A$2:$A$140,'[1]XX Run Calc XX'!$E$2:$E$140),IF($C18&gt;=50,LOOKUP(P18,'[1]XX Run Calc XX'!$A$2:$A$140,'[1]XX Run Calc XX'!$F$2:$F$140),"AGE!")))),IF(OR($D18="f",$D18="F"),IF(($C18&gt;=20)*($C18&lt;=29),LOOKUP(P18,'[1]XX Run Calc XX'!$A$2:$A$140,'[1]XX Run Calc XX'!$I$2:$I$140),IF(($C18&gt;=30)*($C18&lt;=39),LOOKUP(P18,'[1]XX Run Calc XX'!$A$2:$A$140,'[1]XX Run Calc XX'!$J$2:$J$140),IF($C18&gt;=40,LOOKUP(P18,'[1]XX Run Calc XX'!$A$2:$A$140,'[1]XX Run Calc XX'!$K$2:$K$140),"AGE!"))),"Gender!")))</f>
        <v>107</v>
      </c>
      <c r="R18" s="19">
        <f>'[1]Agility Scores'!C16</f>
        <v>1.1237268518518519E-3</v>
      </c>
      <c r="S18" s="17">
        <v>23</v>
      </c>
      <c r="T18" s="20">
        <f t="shared" si="4"/>
        <v>328</v>
      </c>
      <c r="U18" s="21"/>
    </row>
    <row r="19" spans="1:21" ht="15" x14ac:dyDescent="0.25">
      <c r="A19" s="22" t="s">
        <v>49</v>
      </c>
      <c r="B19" s="23" t="s">
        <v>37</v>
      </c>
      <c r="C19" s="24">
        <v>45</v>
      </c>
      <c r="D19" s="16" t="s">
        <v>22</v>
      </c>
      <c r="E19">
        <v>68</v>
      </c>
      <c r="F19" s="45">
        <v>182</v>
      </c>
      <c r="G19" s="17">
        <f>'[1]Bench Scores'!D36</f>
        <v>215</v>
      </c>
      <c r="H19" s="18">
        <f t="shared" si="0"/>
        <v>1.1813186813186813</v>
      </c>
      <c r="I19" s="17">
        <v>42</v>
      </c>
      <c r="J19" s="17">
        <f>'[1]Sit Up Scores'!C36</f>
        <v>55</v>
      </c>
      <c r="K19" s="17">
        <f t="shared" si="1"/>
        <v>46</v>
      </c>
      <c r="L19" s="17">
        <f>'[1]Sit &amp; Reach Scores'!C36</f>
        <v>37</v>
      </c>
      <c r="M19" s="17">
        <f t="shared" si="2"/>
        <v>36</v>
      </c>
      <c r="N19" s="17">
        <f>'[1]Pull Up Scores'!C36</f>
        <v>20</v>
      </c>
      <c r="O19" s="17">
        <f t="shared" si="3"/>
        <v>68</v>
      </c>
      <c r="P19" s="19">
        <f>'[1]1.5 Mile Run Scores'!C36</f>
        <v>7.4421296296296293E-3</v>
      </c>
      <c r="Q19" s="17">
        <f>(IF(OR($D19="m",$D19="M"),IF(($C19&gt;=20)*($C19&lt;=29),LOOKUP(P19,'[1]XX Run Calc XX'!$A$2:$A$140,'[1]XX Run Calc XX'!$C$2:$C$140),IF(($C19&gt;=30)*($C19&lt;=39),LOOKUP(P19,'[1]XX Run Calc XX'!$A$2:$A$140,'[1]XX Run Calc XX'!$D$2:$D$140),IF(($C19&gt;=40)*($C19&lt;=49),LOOKUP(P19,'[1]XX Run Calc XX'!$A$2:$A$140,'[1]XX Run Calc XX'!$E$2:$E$140),IF($C19&gt;=50,LOOKUP(P19,'[1]XX Run Calc XX'!$A$2:$A$140,'[1]XX Run Calc XX'!$F$2:$F$140),"AGE!")))),IF(OR($D19="f",$D19="F"),IF(($C19&gt;=20)*($C19&lt;=29),LOOKUP(P19,'[1]XX Run Calc XX'!$A$2:$A$140,'[1]XX Run Calc XX'!$I$2:$I$140),IF(($C19&gt;=30)*($C19&lt;=39),LOOKUP(P19,'[1]XX Run Calc XX'!$A$2:$A$140,'[1]XX Run Calc XX'!$J$2:$J$140),IF($C19&gt;=40,LOOKUP(P19,'[1]XX Run Calc XX'!$A$2:$A$140,'[1]XX Run Calc XX'!$K$2:$K$140),"AGE!"))),"Gender!")))</f>
        <v>90</v>
      </c>
      <c r="R19" s="19">
        <f>'[1]Agility Scores'!C36</f>
        <v>8.850694444444444E-4</v>
      </c>
      <c r="S19" s="17">
        <v>44</v>
      </c>
      <c r="T19" s="20">
        <f t="shared" si="4"/>
        <v>326</v>
      </c>
      <c r="U19" s="21"/>
    </row>
    <row r="20" spans="1:21" ht="15" x14ac:dyDescent="0.25">
      <c r="A20" s="28" t="s">
        <v>50</v>
      </c>
      <c r="B20" s="29" t="s">
        <v>51</v>
      </c>
      <c r="C20" s="30">
        <v>44</v>
      </c>
      <c r="D20" s="31" t="s">
        <v>52</v>
      </c>
      <c r="E20">
        <v>65</v>
      </c>
      <c r="F20" s="45">
        <v>155</v>
      </c>
      <c r="G20" s="17">
        <f>'[1]Bench Scores'!D57</f>
        <v>185</v>
      </c>
      <c r="H20" s="18">
        <f t="shared" si="0"/>
        <v>1.1935483870967742</v>
      </c>
      <c r="I20" s="17">
        <v>50</v>
      </c>
      <c r="J20" s="17">
        <f>'[1]Sit Up Scores'!C57</f>
        <v>52</v>
      </c>
      <c r="K20" s="17">
        <f t="shared" si="1"/>
        <v>46</v>
      </c>
      <c r="L20" s="17">
        <f>'[1]Sit &amp; Reach Scores'!C57</f>
        <v>41</v>
      </c>
      <c r="M20" s="17">
        <f t="shared" si="2"/>
        <v>40</v>
      </c>
      <c r="N20" s="17">
        <f>'[1]Pull Up Scores'!C57</f>
        <v>16</v>
      </c>
      <c r="O20" s="17">
        <f t="shared" si="3"/>
        <v>67</v>
      </c>
      <c r="P20" s="19">
        <f>'[1]1.5 Mile Run Scores'!C57</f>
        <v>7.8831018518518512E-3</v>
      </c>
      <c r="Q20" s="17">
        <f>(IF(OR($D20="m",$D20="M"),IF(($C20&gt;=20)*($C20&lt;=29),LOOKUP(P20,'[1]XX Run Calc XX'!$A$2:$A$140,'[1]XX Run Calc XX'!$C$2:$C$140),IF(($C20&gt;=30)*($C20&lt;=39),LOOKUP(P20,'[1]XX Run Calc XX'!$A$2:$A$140,'[1]XX Run Calc XX'!$D$2:$D$140),IF(($C20&gt;=40)*($C20&lt;=49),LOOKUP(P20,'[1]XX Run Calc XX'!$A$2:$A$140,'[1]XX Run Calc XX'!$E$2:$E$140),IF($C20&gt;=50,LOOKUP(P20,'[1]XX Run Calc XX'!$A$2:$A$140,'[1]XX Run Calc XX'!$F$2:$F$140),"AGE!")))),IF(OR($D20="f",$D20="F"),IF(($C20&gt;=20)*($C20&lt;=29),LOOKUP(P20,'[1]XX Run Calc XX'!$A$2:$A$140,'[1]XX Run Calc XX'!$I$2:$I$140),IF(($C20&gt;=30)*($C20&lt;=39),LOOKUP(P20,'[1]XX Run Calc XX'!$A$2:$A$140,'[1]XX Run Calc XX'!$J$2:$J$140),IF($C20&gt;=40,LOOKUP(P20,'[1]XX Run Calc XX'!$A$2:$A$140,'[1]XX Run Calc XX'!$K$2:$K$140),"AGE!"))),"Gender!")))</f>
        <v>94</v>
      </c>
      <c r="R20" s="19">
        <f>'[1]Agility Scores'!C57</f>
        <v>1.0753472222222221E-3</v>
      </c>
      <c r="S20" s="17">
        <f>LOOKUP($R20,'[1]XX Ag Calc XX'!$A$3:$A$122,'[1]XX Ag Calc XX'!$C$3:$C$122)</f>
        <v>27</v>
      </c>
      <c r="T20" s="20">
        <f t="shared" si="4"/>
        <v>324</v>
      </c>
      <c r="U20" s="21"/>
    </row>
    <row r="21" spans="1:21" ht="15" x14ac:dyDescent="0.25">
      <c r="A21" s="22" t="s">
        <v>53</v>
      </c>
      <c r="B21" s="23" t="s">
        <v>54</v>
      </c>
      <c r="C21" s="24">
        <v>37</v>
      </c>
      <c r="D21" s="16" t="s">
        <v>22</v>
      </c>
      <c r="E21">
        <v>62</v>
      </c>
      <c r="F21" s="45">
        <v>162</v>
      </c>
      <c r="G21" s="17">
        <f>'[1]Bench Scores'!D32</f>
        <v>310</v>
      </c>
      <c r="H21" s="18">
        <f t="shared" si="0"/>
        <v>1.9135802469135803</v>
      </c>
      <c r="I21" s="17">
        <f t="shared" ref="I21:I26" si="5">IF(G21=0,0,(IF(OR($D21="m",$D21="M"),IF(($C21&gt;=20)*($C21&lt;=29),INT(2*(((100*($G21/$F21))-25)/5)),IF(($C21&gt;=30)*($C21&lt;=39),INT(2*((100*($G21/$F21)-20)/5)),IF(($C21&gt;=40)*($C21&lt;=49),INT(2*((100*($G21/$F21)-10)/5)),IF($C21&gt;=50,INT(2*(((100*($G21/$F21)))/5)),"AGE!")))),IF(OR($D21="f",$D21="F"),IF(($C21&gt;=20)*($C21&lt;=29),INT(2*(((100*($G21/$F21)))/5)),IF(($C21&gt;=30)*($C21&lt;=39),INT(2*((100*($G21/$F21)+5)/5)),IF($C21&gt;=40,INT(2*((100*($G21/$F21)+10)/5)),"AGE!"))),"Gender!"))))</f>
        <v>68</v>
      </c>
      <c r="J21" s="17">
        <f>'[1]Sit Up Scores'!C32</f>
        <v>50</v>
      </c>
      <c r="K21" s="17">
        <f t="shared" si="1"/>
        <v>38</v>
      </c>
      <c r="L21" s="17">
        <f>'[1]Sit &amp; Reach Scores'!C32</f>
        <v>34</v>
      </c>
      <c r="M21" s="17">
        <f t="shared" si="2"/>
        <v>33</v>
      </c>
      <c r="N21" s="17">
        <f>'[1]Pull Up Scores'!C32</f>
        <v>25</v>
      </c>
      <c r="O21" s="17">
        <f t="shared" si="3"/>
        <v>71</v>
      </c>
      <c r="P21" s="19">
        <f>'[1]1.5 Mile Run Scores'!C32</f>
        <v>7.9930555555555553E-3</v>
      </c>
      <c r="Q21" s="17">
        <f>(IF(OR($D21="m",$D21="M"),IF(($C21&gt;=20)*($C21&lt;=29),LOOKUP(P21,'[1]XX Run Calc XX'!$A$2:$A$140,'[1]XX Run Calc XX'!$C$2:$C$140),IF(($C21&gt;=30)*($C21&lt;=39),LOOKUP(P21,'[1]XX Run Calc XX'!$A$2:$A$140,'[1]XX Run Calc XX'!$D$2:$D$140),IF(($C21&gt;=40)*($C21&lt;=49),LOOKUP(P21,'[1]XX Run Calc XX'!$A$2:$A$140,'[1]XX Run Calc XX'!$E$2:$E$140),IF($C21&gt;=50,LOOKUP(P21,'[1]XX Run Calc XX'!$A$2:$A$140,'[1]XX Run Calc XX'!$F$2:$F$140),"AGE!")))),IF(OR($D21="f",$D21="F"),IF(($C21&gt;=20)*($C21&lt;=29),LOOKUP(P21,'[1]XX Run Calc XX'!$A$2:$A$140,'[1]XX Run Calc XX'!$I$2:$I$140),IF(($C21&gt;=30)*($C21&lt;=39),LOOKUP(P21,'[1]XX Run Calc XX'!$A$2:$A$140,'[1]XX Run Calc XX'!$J$2:$J$140),IF($C21&gt;=40,LOOKUP(P21,'[1]XX Run Calc XX'!$A$2:$A$140,'[1]XX Run Calc XX'!$K$2:$K$140),"AGE!"))),"Gender!")))</f>
        <v>82</v>
      </c>
      <c r="R21" s="19">
        <f>'[1]Agility Scores'!C32</f>
        <v>1.080324074074074E-3</v>
      </c>
      <c r="S21" s="17">
        <v>27</v>
      </c>
      <c r="T21" s="20">
        <f t="shared" si="4"/>
        <v>319</v>
      </c>
      <c r="U21" s="21"/>
    </row>
    <row r="22" spans="1:21" ht="15" x14ac:dyDescent="0.25">
      <c r="A22" s="32" t="s">
        <v>55</v>
      </c>
      <c r="B22" s="32" t="s">
        <v>56</v>
      </c>
      <c r="C22" s="33">
        <v>25</v>
      </c>
      <c r="D22" s="34" t="s">
        <v>22</v>
      </c>
      <c r="E22">
        <v>64</v>
      </c>
      <c r="F22" s="45">
        <v>187</v>
      </c>
      <c r="G22" s="17">
        <f>'[1]Bench Scores'!D29</f>
        <v>320</v>
      </c>
      <c r="H22" s="18">
        <f t="shared" si="0"/>
        <v>1.7112299465240641</v>
      </c>
      <c r="I22" s="17">
        <f t="shared" si="5"/>
        <v>58</v>
      </c>
      <c r="J22" s="17">
        <f>'[1]Sit Up Scores'!C29</f>
        <v>51</v>
      </c>
      <c r="K22" s="17">
        <f t="shared" si="1"/>
        <v>34</v>
      </c>
      <c r="L22" s="17">
        <f>'[1]Sit &amp; Reach Scores'!C29</f>
        <v>37</v>
      </c>
      <c r="M22" s="17">
        <f t="shared" si="2"/>
        <v>34</v>
      </c>
      <c r="N22" s="17">
        <f>'[1]Pull Up Scores'!C29</f>
        <v>27</v>
      </c>
      <c r="O22" s="17">
        <f t="shared" si="3"/>
        <v>72</v>
      </c>
      <c r="P22" s="19">
        <f>'[1]1.5 Mile Run Scores'!C29</f>
        <v>8.0740740740740738E-3</v>
      </c>
      <c r="Q22" s="17">
        <f>(IF(OR($D22="m",$D22="M"),IF(($C22&gt;=20)*($C22&lt;=29),LOOKUP(P22,'[1]XX Run Calc XX'!$A$2:$A$140,'[1]XX Run Calc XX'!$C$2:$C$140),IF(($C22&gt;=30)*($C22&lt;=39),LOOKUP(P22,'[1]XX Run Calc XX'!$A$2:$A$140,'[1]XX Run Calc XX'!$D$2:$D$140),IF(($C22&gt;=40)*($C22&lt;=49),LOOKUP(P22,'[1]XX Run Calc XX'!$A$2:$A$140,'[1]XX Run Calc XX'!$E$2:$E$140),IF($C22&gt;=50,LOOKUP(P22,'[1]XX Run Calc XX'!$A$2:$A$140,'[1]XX Run Calc XX'!$F$2:$F$140),"AGE!")))),IF(OR($D22="f",$D22="F"),IF(($C22&gt;=20)*($C22&lt;=29),LOOKUP(P22,'[1]XX Run Calc XX'!$A$2:$A$140,'[1]XX Run Calc XX'!$I$2:$I$140),IF(($C22&gt;=30)*($C22&lt;=39),LOOKUP(P22,'[1]XX Run Calc XX'!$A$2:$A$140,'[1]XX Run Calc XX'!$J$2:$J$140),IF($C22&gt;=40,LOOKUP(P22,'[1]XX Run Calc XX'!$A$2:$A$140,'[1]XX Run Calc XX'!$K$2:$K$140),"AGE!"))),"Gender!")))</f>
        <v>78</v>
      </c>
      <c r="R22" s="19">
        <f>'[1]Agility Scores'!C29</f>
        <v>9.523148148148148E-4</v>
      </c>
      <c r="S22" s="17">
        <v>38</v>
      </c>
      <c r="T22" s="20">
        <f t="shared" si="4"/>
        <v>314</v>
      </c>
      <c r="U22" s="21"/>
    </row>
    <row r="23" spans="1:21" x14ac:dyDescent="0.3">
      <c r="A23" s="26" t="s">
        <v>57</v>
      </c>
      <c r="B23" s="26" t="s">
        <v>56</v>
      </c>
      <c r="C23" s="27">
        <v>24</v>
      </c>
      <c r="D23" s="16" t="s">
        <v>22</v>
      </c>
      <c r="E23">
        <v>68</v>
      </c>
      <c r="F23" s="46">
        <v>206</v>
      </c>
      <c r="G23" s="17">
        <f>'[1]Bench Scores'!D28</f>
        <v>365</v>
      </c>
      <c r="H23" s="18">
        <f t="shared" si="0"/>
        <v>1.7718446601941749</v>
      </c>
      <c r="I23" s="17">
        <f t="shared" si="5"/>
        <v>60</v>
      </c>
      <c r="J23" s="17">
        <f>'[1]Sit Up Scores'!C28</f>
        <v>52</v>
      </c>
      <c r="K23" s="17">
        <f t="shared" si="1"/>
        <v>35</v>
      </c>
      <c r="L23" s="17">
        <f>'[1]Sit &amp; Reach Scores'!C28</f>
        <v>32</v>
      </c>
      <c r="M23" s="17">
        <f t="shared" si="2"/>
        <v>29</v>
      </c>
      <c r="N23" s="17">
        <f>'[1]Pull Up Scores'!C28</f>
        <v>24</v>
      </c>
      <c r="O23" s="17">
        <f t="shared" si="3"/>
        <v>69</v>
      </c>
      <c r="P23" s="19">
        <f>'[1]1.5 Mile Run Scores'!C28</f>
        <v>7.3969907407407413E-3</v>
      </c>
      <c r="Q23" s="17">
        <f>(IF(OR($D23="m",$D23="M"),IF(($C23&gt;=20)*($C23&lt;=29),LOOKUP(P23,'[1]XX Run Calc XX'!$A$2:$A$140,'[1]XX Run Calc XX'!$C$2:$C$140),IF(($C23&gt;=30)*($C23&lt;=39),LOOKUP(P23,'[1]XX Run Calc XX'!$A$2:$A$140,'[1]XX Run Calc XX'!$D$2:$D$140),IF(($C23&gt;=40)*($C23&lt;=49),LOOKUP(P23,'[1]XX Run Calc XX'!$A$2:$A$140,'[1]XX Run Calc XX'!$E$2:$E$140),IF($C23&gt;=50,LOOKUP(P23,'[1]XX Run Calc XX'!$A$2:$A$140,'[1]XX Run Calc XX'!$F$2:$F$140),"AGE!")))),IF(OR($D23="f",$D23="F"),IF(($C23&gt;=20)*($C23&lt;=29),LOOKUP(P23,'[1]XX Run Calc XX'!$A$2:$A$140,'[1]XX Run Calc XX'!$I$2:$I$140),IF(($C23&gt;=30)*($C23&lt;=39),LOOKUP(P23,'[1]XX Run Calc XX'!$A$2:$A$140,'[1]XX Run Calc XX'!$J$2:$J$140),IF($C23&gt;=40,LOOKUP(P23,'[1]XX Run Calc XX'!$A$2:$A$140,'[1]XX Run Calc XX'!$K$2:$K$140),"AGE!"))),"Gender!")))</f>
        <v>84</v>
      </c>
      <c r="R23" s="19">
        <f>'[1]Agility Scores'!C28</f>
        <v>9.6851851851851862E-4</v>
      </c>
      <c r="S23" s="17">
        <f>LOOKUP($R23,'[1]XX Ag Calc XX'!$A$3:$A$122,'[1]XX Ag Calc XX'!$C$3:$C$122)</f>
        <v>36</v>
      </c>
      <c r="T23" s="20">
        <f t="shared" si="4"/>
        <v>313</v>
      </c>
      <c r="U23" s="21"/>
    </row>
    <row r="24" spans="1:21" x14ac:dyDescent="0.3">
      <c r="A24" s="14" t="s">
        <v>58</v>
      </c>
      <c r="B24" s="14" t="s">
        <v>42</v>
      </c>
      <c r="C24" s="15">
        <v>49</v>
      </c>
      <c r="D24" s="16" t="s">
        <v>22</v>
      </c>
      <c r="E24">
        <v>66</v>
      </c>
      <c r="F24" s="45">
        <v>144</v>
      </c>
      <c r="G24" s="17">
        <f>'[1]Bench Scores'!D25</f>
        <v>210</v>
      </c>
      <c r="H24" s="18">
        <f t="shared" si="0"/>
        <v>1.4583333333333333</v>
      </c>
      <c r="I24" s="17">
        <f t="shared" si="5"/>
        <v>54</v>
      </c>
      <c r="J24" s="17">
        <f>'[1]Sit Up Scores'!C25</f>
        <v>47</v>
      </c>
      <c r="K24" s="17">
        <f t="shared" si="1"/>
        <v>40</v>
      </c>
      <c r="L24" s="17">
        <f>'[1]Sit &amp; Reach Scores'!C25</f>
        <v>27</v>
      </c>
      <c r="M24" s="17">
        <f t="shared" si="2"/>
        <v>26</v>
      </c>
      <c r="N24" s="17">
        <f>'[1]Pull Up Scores'!C25</f>
        <v>17</v>
      </c>
      <c r="O24" s="17">
        <f t="shared" si="3"/>
        <v>65</v>
      </c>
      <c r="P24" s="19">
        <f>'[1]1.5 Mile Run Scores'!C25</f>
        <v>7.804398148148148E-3</v>
      </c>
      <c r="Q24" s="17">
        <f>(IF(OR($D24="m",$D24="M"),IF(($C24&gt;=20)*($C24&lt;=29),LOOKUP(P24,'[1]XX Run Calc XX'!$A$2:$A$140,'[1]XX Run Calc XX'!$C$2:$C$140),IF(($C24&gt;=30)*($C24&lt;=39),LOOKUP(P24,'[1]XX Run Calc XX'!$A$2:$A$140,'[1]XX Run Calc XX'!$D$2:$D$140),IF(($C24&gt;=40)*($C24&lt;=49),LOOKUP(P24,'[1]XX Run Calc XX'!$A$2:$A$140,'[1]XX Run Calc XX'!$E$2:$E$140),IF($C24&gt;=50,LOOKUP(P24,'[1]XX Run Calc XX'!$A$2:$A$140,'[1]XX Run Calc XX'!$F$2:$F$140),"AGE!")))),IF(OR($D24="f",$D24="F"),IF(($C24&gt;=20)*($C24&lt;=29),LOOKUP(P24,'[1]XX Run Calc XX'!$A$2:$A$140,'[1]XX Run Calc XX'!$I$2:$I$140),IF(($C24&gt;=30)*($C24&lt;=39),LOOKUP(P24,'[1]XX Run Calc XX'!$A$2:$A$140,'[1]XX Run Calc XX'!$J$2:$J$140),IF($C24&gt;=40,LOOKUP(P24,'[1]XX Run Calc XX'!$A$2:$A$140,'[1]XX Run Calc XX'!$K$2:$K$140),"AGE!"))),"Gender!")))</f>
        <v>87</v>
      </c>
      <c r="R24" s="19">
        <f>'[1]Agility Scores'!C25</f>
        <v>9.6747685185185185E-4</v>
      </c>
      <c r="S24" s="17">
        <f>LOOKUP($R24,'[1]XX Ag Calc XX'!$A$3:$A$122,'[1]XX Ag Calc XX'!$C$3:$C$122)</f>
        <v>36</v>
      </c>
      <c r="T24" s="20">
        <f t="shared" si="4"/>
        <v>308</v>
      </c>
      <c r="U24" s="21"/>
    </row>
    <row r="25" spans="1:21" x14ac:dyDescent="0.3">
      <c r="A25" s="14" t="s">
        <v>59</v>
      </c>
      <c r="B25" s="14" t="s">
        <v>21</v>
      </c>
      <c r="C25" s="15">
        <v>29</v>
      </c>
      <c r="D25" s="16" t="s">
        <v>22</v>
      </c>
      <c r="E25">
        <v>70</v>
      </c>
      <c r="F25" s="46">
        <v>183</v>
      </c>
      <c r="G25" s="17">
        <f>'[1]Bench Scores'!D5</f>
        <v>305</v>
      </c>
      <c r="H25" s="18">
        <f t="shared" si="0"/>
        <v>1.6666666666666667</v>
      </c>
      <c r="I25" s="17">
        <f t="shared" si="5"/>
        <v>56</v>
      </c>
      <c r="J25" s="17">
        <f>'[1]Sit Up Scores'!C5</f>
        <v>45</v>
      </c>
      <c r="K25" s="17">
        <f t="shared" si="1"/>
        <v>28</v>
      </c>
      <c r="L25" s="17">
        <f>'[1]Sit &amp; Reach Scores'!C5</f>
        <v>36</v>
      </c>
      <c r="M25" s="17">
        <f t="shared" si="2"/>
        <v>33</v>
      </c>
      <c r="N25" s="17">
        <f>'[1]Pull Up Scores'!C5</f>
        <v>21</v>
      </c>
      <c r="O25" s="17">
        <f t="shared" si="3"/>
        <v>66</v>
      </c>
      <c r="P25" s="19">
        <f>'[1]1.5 Mile Run Scores'!C5</f>
        <v>7.7256944444444448E-3</v>
      </c>
      <c r="Q25" s="17">
        <f>(IF(OR($D25="m",$D25="M"),IF(($C25&gt;=20)*($C25&lt;=29),LOOKUP(P25,'[1]XX Run Calc XX'!$A$2:$A$140,'[1]XX Run Calc XX'!$C$2:$C$140),IF(($C25&gt;=30)*($C25&lt;=39),LOOKUP(P25,'[1]XX Run Calc XX'!$A$2:$A$140,'[1]XX Run Calc XX'!$D$2:$D$140),IF(($C25&gt;=40)*($C25&lt;=49),LOOKUP(P25,'[1]XX Run Calc XX'!$A$2:$A$140,'[1]XX Run Calc XX'!$E$2:$E$140),IF($C25&gt;=50,LOOKUP(P25,'[1]XX Run Calc XX'!$A$2:$A$140,'[1]XX Run Calc XX'!$F$2:$F$140),"AGE!")))),IF(OR($D25="f",$D25="F"),IF(($C25&gt;=20)*($C25&lt;=29),LOOKUP(P25,'[1]XX Run Calc XX'!$A$2:$A$140,'[1]XX Run Calc XX'!$I$2:$I$140),IF(($C25&gt;=30)*($C25&lt;=39),LOOKUP(P25,'[1]XX Run Calc XX'!$A$2:$A$140,'[1]XX Run Calc XX'!$J$2:$J$140),IF($C25&gt;=40,LOOKUP(P25,'[1]XX Run Calc XX'!$A$2:$A$140,'[1]XX Run Calc XX'!$K$2:$K$140),"AGE!"))),"Gender!")))</f>
        <v>81</v>
      </c>
      <c r="R25" s="19">
        <f>'[1]Agility Scores'!C5</f>
        <v>9.465277777777778E-4</v>
      </c>
      <c r="S25" s="17">
        <f>LOOKUP($R25,'[1]XX Ag Calc XX'!$A$3:$A$122,'[1]XX Ag Calc XX'!$C$3:$C$122)</f>
        <v>38</v>
      </c>
      <c r="T25" s="20">
        <f t="shared" si="4"/>
        <v>302</v>
      </c>
      <c r="U25" s="21"/>
    </row>
    <row r="26" spans="1:21" x14ac:dyDescent="0.3">
      <c r="A26" s="14" t="s">
        <v>60</v>
      </c>
      <c r="B26" s="14" t="s">
        <v>48</v>
      </c>
      <c r="C26" s="15">
        <v>27</v>
      </c>
      <c r="D26" s="16" t="s">
        <v>22</v>
      </c>
      <c r="E26">
        <v>67</v>
      </c>
      <c r="F26" s="45">
        <v>182</v>
      </c>
      <c r="G26" s="17">
        <f>'[1]Bench Scores'!D17</f>
        <v>285</v>
      </c>
      <c r="H26" s="18">
        <f t="shared" si="0"/>
        <v>1.5659340659340659</v>
      </c>
      <c r="I26" s="17">
        <f t="shared" si="5"/>
        <v>52</v>
      </c>
      <c r="J26" s="17">
        <f>'[1]Sit Up Scores'!C17</f>
        <v>44</v>
      </c>
      <c r="K26" s="17">
        <f t="shared" si="1"/>
        <v>27</v>
      </c>
      <c r="L26" s="17">
        <f>'[1]Sit &amp; Reach Scores'!C17</f>
        <v>33</v>
      </c>
      <c r="M26" s="17">
        <f t="shared" si="2"/>
        <v>30</v>
      </c>
      <c r="N26" s="17">
        <f>'[1]Pull Up Scores'!C17</f>
        <v>19</v>
      </c>
      <c r="O26" s="17">
        <f t="shared" si="3"/>
        <v>63</v>
      </c>
      <c r="P26" s="19">
        <f>'[1]1.5 Mile Run Scores'!C17</f>
        <v>7.1747685185185187E-3</v>
      </c>
      <c r="Q26" s="17">
        <f>(IF(OR($D26="m",$D26="M"),IF(($C26&gt;=20)*($C26&lt;=29),LOOKUP(P26,'[1]XX Run Calc XX'!$A$2:$A$140,'[1]XX Run Calc XX'!$C$2:$C$140),IF(($C26&gt;=30)*($C26&lt;=39),LOOKUP(P26,'[1]XX Run Calc XX'!$A$2:$A$140,'[1]XX Run Calc XX'!$D$2:$D$140),IF(($C26&gt;=40)*($C26&lt;=49),LOOKUP(P26,'[1]XX Run Calc XX'!$A$2:$A$140,'[1]XX Run Calc XX'!$E$2:$E$140),IF($C26&gt;=50,LOOKUP(P26,'[1]XX Run Calc XX'!$A$2:$A$140,'[1]XX Run Calc XX'!$F$2:$F$140),"AGE!")))),IF(OR($D26="f",$D26="F"),IF(($C26&gt;=20)*($C26&lt;=29),LOOKUP(P26,'[1]XX Run Calc XX'!$A$2:$A$140,'[1]XX Run Calc XX'!$I$2:$I$140),IF(($C26&gt;=30)*($C26&lt;=39),LOOKUP(P26,'[1]XX Run Calc XX'!$A$2:$A$140,'[1]XX Run Calc XX'!$J$2:$J$140),IF($C26&gt;=40,LOOKUP(P26,'[1]XX Run Calc XX'!$A$2:$A$140,'[1]XX Run Calc XX'!$K$2:$K$140),"AGE!"))),"Gender!")))</f>
        <v>86</v>
      </c>
      <c r="R26" s="19">
        <f>'[1]Agility Scores'!C17</f>
        <v>8.9583333333333344E-4</v>
      </c>
      <c r="S26" s="17">
        <v>43</v>
      </c>
      <c r="T26" s="20">
        <f t="shared" si="4"/>
        <v>301</v>
      </c>
      <c r="U26" s="21"/>
    </row>
    <row r="27" spans="1:21" x14ac:dyDescent="0.3">
      <c r="A27" s="35" t="s">
        <v>61</v>
      </c>
      <c r="B27" s="35" t="s">
        <v>37</v>
      </c>
      <c r="C27" s="36">
        <v>31</v>
      </c>
      <c r="D27" s="31" t="s">
        <v>52</v>
      </c>
      <c r="E27">
        <v>61</v>
      </c>
      <c r="F27" s="46">
        <v>116</v>
      </c>
      <c r="G27" s="17">
        <f>'[1]Bench Scores'!D43</f>
        <v>115</v>
      </c>
      <c r="H27" s="18">
        <f t="shared" si="0"/>
        <v>0.99137931034482762</v>
      </c>
      <c r="I27" s="17">
        <v>40</v>
      </c>
      <c r="J27" s="17">
        <f>'[1]Sit Up Scores'!C43</f>
        <v>34</v>
      </c>
      <c r="K27" s="17">
        <f t="shared" si="1"/>
        <v>23</v>
      </c>
      <c r="L27" s="17">
        <f>'[1]Sit &amp; Reach Scores'!C43</f>
        <v>43</v>
      </c>
      <c r="M27" s="17">
        <f t="shared" si="2"/>
        <v>38</v>
      </c>
      <c r="N27" s="17">
        <f>'[1]Pull Up Scores'!C43</f>
        <v>16</v>
      </c>
      <c r="O27" s="17">
        <f t="shared" si="3"/>
        <v>66</v>
      </c>
      <c r="P27" s="19">
        <f>'[1]1.5 Mile Run Scores'!C43</f>
        <v>7.6400462962962967E-3</v>
      </c>
      <c r="Q27" s="17">
        <f>(IF(OR($D27="m",$D27="M"),IF(($C27&gt;=20)*($C27&lt;=29),LOOKUP(P27,'[1]XX Run Calc XX'!$A$2:$A$140,'[1]XX Run Calc XX'!$C$2:$C$140),IF(($C27&gt;=30)*($C27&lt;=39),LOOKUP(P27,'[1]XX Run Calc XX'!$A$2:$A$140,'[1]XX Run Calc XX'!$D$2:$D$140),IF(($C27&gt;=40)*($C27&lt;=49),LOOKUP(P27,'[1]XX Run Calc XX'!$A$2:$A$140,'[1]XX Run Calc XX'!$E$2:$E$140),IF($C27&gt;=50,LOOKUP(P27,'[1]XX Run Calc XX'!$A$2:$A$140,'[1]XX Run Calc XX'!$F$2:$F$140),"AGE!")))),IF(OR($D27="f",$D27="F"),IF(($C27&gt;=20)*($C27&lt;=29),LOOKUP(P27,'[1]XX Run Calc XX'!$A$2:$A$140,'[1]XX Run Calc XX'!$I$2:$I$140),IF(($C27&gt;=30)*($C27&lt;=39),LOOKUP(P27,'[1]XX Run Calc XX'!$A$2:$A$140,'[1]XX Run Calc XX'!$J$2:$J$140),IF($C27&gt;=40,LOOKUP(P27,'[1]XX Run Calc XX'!$A$2:$A$140,'[1]XX Run Calc XX'!$K$2:$K$140),"AGE!"))),"Gender!")))</f>
        <v>93</v>
      </c>
      <c r="R27" s="19">
        <f>'[1]Agility Scores'!C43</f>
        <v>9.1863425925925923E-4</v>
      </c>
      <c r="S27" s="17">
        <v>41</v>
      </c>
      <c r="T27" s="20">
        <f t="shared" si="4"/>
        <v>301</v>
      </c>
      <c r="U27" s="21"/>
    </row>
    <row r="28" spans="1:21" x14ac:dyDescent="0.3">
      <c r="A28" s="14" t="s">
        <v>62</v>
      </c>
      <c r="B28" s="14" t="s">
        <v>42</v>
      </c>
      <c r="C28" s="15">
        <v>30</v>
      </c>
      <c r="D28" s="16" t="s">
        <v>22</v>
      </c>
      <c r="E28">
        <v>69</v>
      </c>
      <c r="F28" s="46">
        <v>166</v>
      </c>
      <c r="G28" s="17">
        <f>'[1]Bench Scores'!D24</f>
        <v>250</v>
      </c>
      <c r="H28" s="18">
        <f t="shared" si="0"/>
        <v>1.5060240963855422</v>
      </c>
      <c r="I28" s="17">
        <f>IF(G28=0,0,(IF(OR($D28="m",$D28="M"),IF(($C28&gt;=20)*($C28&lt;=29),INT(2*(((100*($G28/$F28))-25)/5)),IF(($C28&gt;=30)*($C28&lt;=39),INT(2*((100*($G28/$F28)-20)/5)),IF(($C28&gt;=40)*($C28&lt;=49),INT(2*((100*($G28/$F28)-10)/5)),IF($C28&gt;=50,INT(2*(((100*($G28/$F28)))/5)),"AGE!")))),IF(OR($D28="f",$D28="F"),IF(($C28&gt;=20)*($C28&lt;=29),INT(2*(((100*($G28/$F28)))/5)),IF(($C28&gt;=30)*($C28&lt;=39),INT(2*((100*($G28/$F28)+5)/5)),IF($C28&gt;=40,INT(2*((100*($G28/$F28)+10)/5)),"AGE!"))),"Gender!"))))</f>
        <v>52</v>
      </c>
      <c r="J28" s="17">
        <f>'[1]Sit Up Scores'!C24</f>
        <v>61</v>
      </c>
      <c r="K28" s="17">
        <f t="shared" si="1"/>
        <v>47</v>
      </c>
      <c r="L28" s="17">
        <f>'[1]Sit &amp; Reach Scores'!C24</f>
        <v>39</v>
      </c>
      <c r="M28" s="17">
        <f t="shared" si="2"/>
        <v>38</v>
      </c>
      <c r="N28" s="17">
        <f>'[1]Pull Up Scores'!C24</f>
        <v>13</v>
      </c>
      <c r="O28" s="17">
        <f t="shared" si="3"/>
        <v>48</v>
      </c>
      <c r="P28" s="19">
        <f>'[1]1.5 Mile Run Scores'!C24</f>
        <v>7.0011574074074073E-3</v>
      </c>
      <c r="Q28" s="17">
        <f>(IF(OR($D28="m",$D28="M"),IF(($C28&gt;=20)*($C28&lt;=29),LOOKUP(P28,'[1]XX Run Calc XX'!$A$2:$A$140,'[1]XX Run Calc XX'!$C$2:$C$140),IF(($C28&gt;=30)*($C28&lt;=39),LOOKUP(P28,'[1]XX Run Calc XX'!$A$2:$A$140,'[1]XX Run Calc XX'!$D$2:$D$140),IF(($C28&gt;=40)*($C28&lt;=49),LOOKUP(P28,'[1]XX Run Calc XX'!$A$2:$A$140,'[1]XX Run Calc XX'!$E$2:$E$140),IF($C28&gt;=50,LOOKUP(P28,'[1]XX Run Calc XX'!$A$2:$A$140,'[1]XX Run Calc XX'!$F$2:$F$140),"AGE!")))),IF(OR($D28="f",$D28="F"),IF(($C28&gt;=20)*($C28&lt;=29),LOOKUP(P28,'[1]XX Run Calc XX'!$A$2:$A$140,'[1]XX Run Calc XX'!$I$2:$I$140),IF(($C28&gt;=30)*($C28&lt;=39),LOOKUP(P28,'[1]XX Run Calc XX'!$A$2:$A$140,'[1]XX Run Calc XX'!$J$2:$J$140),IF($C28&gt;=40,LOOKUP(P28,'[1]XX Run Calc XX'!$A$2:$A$140,'[1]XX Run Calc XX'!$K$2:$K$140),"AGE!"))),"Gender!")))</f>
        <v>91</v>
      </c>
      <c r="R28" s="19">
        <f>'[1]Agility Scores'!C24</f>
        <v>1.1125E-3</v>
      </c>
      <c r="S28" s="17">
        <v>24</v>
      </c>
      <c r="T28" s="20">
        <f t="shared" si="4"/>
        <v>300</v>
      </c>
      <c r="U28" s="21"/>
    </row>
    <row r="29" spans="1:21" x14ac:dyDescent="0.3">
      <c r="A29" s="14" t="s">
        <v>63</v>
      </c>
      <c r="B29" s="14" t="s">
        <v>64</v>
      </c>
      <c r="C29" s="15">
        <v>25</v>
      </c>
      <c r="D29" s="16" t="s">
        <v>22</v>
      </c>
      <c r="E29">
        <v>66</v>
      </c>
      <c r="F29" s="46">
        <v>161</v>
      </c>
      <c r="G29" s="17">
        <f>'[1]Bench Scores'!D48</f>
        <v>195</v>
      </c>
      <c r="H29" s="18">
        <f t="shared" si="0"/>
        <v>1.2111801242236024</v>
      </c>
      <c r="I29" s="17">
        <f>IF(G29=0,0,(IF(OR($D29="m",$D29="M"),IF(($C29&gt;=20)*($C29&lt;=29),INT(2*(((100*($G29/$F29))-25)/5)),IF(($C29&gt;=30)*($C29&lt;=39),INT(2*((100*($G29/$F29)-20)/5)),IF(($C29&gt;=40)*($C29&lt;=49),INT(2*((100*($G29/$F29)-10)/5)),IF($C29&gt;=50,INT(2*(((100*($G29/$F29)))/5)),"AGE!")))),IF(OR($D29="f",$D29="F"),IF(($C29&gt;=20)*($C29&lt;=29),INT(2*(((100*($G29/$F29)))/5)),IF(($C29&gt;=30)*($C29&lt;=39),INT(2*((100*($G29/$F29)+5)/5)),IF($C29&gt;=40,INT(2*((100*($G29/$F29)+10)/5)),"AGE!"))),"Gender!"))))</f>
        <v>38</v>
      </c>
      <c r="J29" s="17">
        <f>'[1]Sit Up Scores'!C48</f>
        <v>54</v>
      </c>
      <c r="K29" s="17">
        <f t="shared" si="1"/>
        <v>37</v>
      </c>
      <c r="L29" s="17">
        <f>'[1]Sit &amp; Reach Scores'!C48</f>
        <v>42</v>
      </c>
      <c r="M29" s="17">
        <f t="shared" si="2"/>
        <v>39</v>
      </c>
      <c r="N29" s="17">
        <f>'[1]Pull Up Scores'!C48</f>
        <v>11</v>
      </c>
      <c r="O29" s="17">
        <f t="shared" si="3"/>
        <v>39</v>
      </c>
      <c r="P29" s="19">
        <f>'[1]1.5 Mile Run Scores'!C48</f>
        <v>6.571759259259259E-3</v>
      </c>
      <c r="Q29" s="17">
        <f>(IF(OR($D29="m",$D29="M"),IF(($C29&gt;=20)*($C29&lt;=29),LOOKUP(P29,'[1]XX Run Calc XX'!$A$2:$A$140,'[1]XX Run Calc XX'!$C$2:$C$140),IF(($C29&gt;=30)*($C29&lt;=39),LOOKUP(P29,'[1]XX Run Calc XX'!$A$2:$A$140,'[1]XX Run Calc XX'!$D$2:$D$140),IF(($C29&gt;=40)*($C29&lt;=49),LOOKUP(P29,'[1]XX Run Calc XX'!$A$2:$A$140,'[1]XX Run Calc XX'!$E$2:$E$140),IF($C29&gt;=50,LOOKUP(P29,'[1]XX Run Calc XX'!$A$2:$A$140,'[1]XX Run Calc XX'!$F$2:$F$140),"AGE!")))),IF(OR($D29="f",$D29="F"),IF(($C29&gt;=20)*($C29&lt;=29),LOOKUP(P29,'[1]XX Run Calc XX'!$A$2:$A$140,'[1]XX Run Calc XX'!$I$2:$I$140),IF(($C29&gt;=30)*($C29&lt;=39),LOOKUP(P29,'[1]XX Run Calc XX'!$A$2:$A$140,'[1]XX Run Calc XX'!$J$2:$J$140),IF($C29&gt;=40,LOOKUP(P29,'[1]XX Run Calc XX'!$A$2:$A$140,'[1]XX Run Calc XX'!$K$2:$K$140),"AGE!"))),"Gender!")))</f>
        <v>91</v>
      </c>
      <c r="R29" s="19">
        <f>'[1]Agility Scores'!C48</f>
        <v>8.137731481481481E-4</v>
      </c>
      <c r="S29" s="17">
        <v>50</v>
      </c>
      <c r="T29" s="20">
        <f t="shared" si="4"/>
        <v>294</v>
      </c>
      <c r="U29" s="21"/>
    </row>
    <row r="30" spans="1:21" x14ac:dyDescent="0.3">
      <c r="A30" s="26" t="s">
        <v>65</v>
      </c>
      <c r="B30" s="26" t="s">
        <v>66</v>
      </c>
      <c r="C30" s="27">
        <v>30</v>
      </c>
      <c r="D30" s="16" t="s">
        <v>22</v>
      </c>
      <c r="E30">
        <v>67</v>
      </c>
      <c r="F30" s="46">
        <v>173</v>
      </c>
      <c r="G30" s="17">
        <f>'[1]Bench Scores'!D11</f>
        <v>200</v>
      </c>
      <c r="H30" s="18">
        <f t="shared" si="0"/>
        <v>1.1560693641618498</v>
      </c>
      <c r="I30" s="17">
        <f>IF(G30=0,0,(IF(OR($D30="m",$D30="M"),IF(($C30&gt;=20)*($C30&lt;=29),INT(2*(((100*($G30/$F30))-25)/5)),IF(($C30&gt;=30)*($C30&lt;=39),INT(2*((100*($G30/$F30)-20)/5)),IF(($C30&gt;=40)*($C30&lt;=49),INT(2*((100*($G30/$F30)-10)/5)),IF($C30&gt;=50,INT(2*(((100*($G30/$F30)))/5)),"AGE!")))),IF(OR($D30="f",$D30="F"),IF(($C30&gt;=20)*($C30&lt;=29),INT(2*(((100*($G30/$F30)))/5)),IF(($C30&gt;=30)*($C30&lt;=39),INT(2*((100*($G30/$F30)+5)/5)),IF($C30&gt;=40,INT(2*((100*($G30/$F30)+10)/5)),"AGE!"))),"Gender!"))))</f>
        <v>38</v>
      </c>
      <c r="J30" s="17">
        <f>'[1]Sit Up Scores'!C11</f>
        <v>49</v>
      </c>
      <c r="K30" s="17">
        <f t="shared" si="1"/>
        <v>37</v>
      </c>
      <c r="L30" s="17">
        <f>'[1]Sit &amp; Reach Scores'!C11</f>
        <v>32</v>
      </c>
      <c r="M30" s="17">
        <f t="shared" si="2"/>
        <v>31</v>
      </c>
      <c r="N30" s="17">
        <f>'[1]Pull Up Scores'!C11</f>
        <v>14</v>
      </c>
      <c r="O30" s="17">
        <f t="shared" si="3"/>
        <v>51</v>
      </c>
      <c r="P30" s="19">
        <f>'[1]1.5 Mile Run Scores'!C11</f>
        <v>6.8946759259259256E-3</v>
      </c>
      <c r="Q30" s="17">
        <f>(IF(OR($D30="m",$D30="M"),IF(($C30&gt;=20)*($C30&lt;=29),LOOKUP(P30,'[1]XX Run Calc XX'!$A$2:$A$140,'[1]XX Run Calc XX'!$C$2:$C$140),IF(($C30&gt;=30)*($C30&lt;=39),LOOKUP(P30,'[1]XX Run Calc XX'!$A$2:$A$140,'[1]XX Run Calc XX'!$D$2:$D$140),IF(($C30&gt;=40)*($C30&lt;=49),LOOKUP(P30,'[1]XX Run Calc XX'!$A$2:$A$140,'[1]XX Run Calc XX'!$E$2:$E$140),IF($C30&gt;=50,LOOKUP(P30,'[1]XX Run Calc XX'!$A$2:$A$140,'[1]XX Run Calc XX'!$F$2:$F$140),"AGE!")))),IF(OR($D30="f",$D30="F"),IF(($C30&gt;=20)*($C30&lt;=29),LOOKUP(P30,'[1]XX Run Calc XX'!$A$2:$A$140,'[1]XX Run Calc XX'!$I$2:$I$140),IF(($C30&gt;=30)*($C30&lt;=39),LOOKUP(P30,'[1]XX Run Calc XX'!$A$2:$A$140,'[1]XX Run Calc XX'!$J$2:$J$140),IF($C30&gt;=40,LOOKUP(P30,'[1]XX Run Calc XX'!$A$2:$A$140,'[1]XX Run Calc XX'!$K$2:$K$140),"AGE!"))),"Gender!")))</f>
        <v>92</v>
      </c>
      <c r="R30" s="19">
        <f>'[1]Agility Scores'!C11</f>
        <v>9.1481481481481481E-4</v>
      </c>
      <c r="S30" s="17">
        <v>41</v>
      </c>
      <c r="T30" s="20">
        <f t="shared" si="4"/>
        <v>290</v>
      </c>
      <c r="U30" s="21"/>
    </row>
    <row r="31" spans="1:21" x14ac:dyDescent="0.3">
      <c r="A31" s="22" t="s">
        <v>67</v>
      </c>
      <c r="B31" s="23" t="s">
        <v>56</v>
      </c>
      <c r="C31" s="24">
        <v>34</v>
      </c>
      <c r="D31" s="16" t="s">
        <v>22</v>
      </c>
      <c r="E31">
        <v>71</v>
      </c>
      <c r="F31" s="46">
        <v>172</v>
      </c>
      <c r="G31" s="17">
        <f>'[1]Bench Scores'!D30</f>
        <v>225</v>
      </c>
      <c r="H31" s="18">
        <f t="shared" si="0"/>
        <v>1.308139534883721</v>
      </c>
      <c r="I31" s="17">
        <f>IF(G31=0,0,(IF(OR($D31="m",$D31="M"),IF(($C31&gt;=20)*($C31&lt;=29),INT(2*(((100*($G31/$F31))-25)/5)),IF(($C31&gt;=30)*($C31&lt;=39),INT(2*((100*($G31/$F31)-20)/5)),IF(($C31&gt;=40)*($C31&lt;=49),INT(2*((100*($G31/$F31)-10)/5)),IF($C31&gt;=50,INT(2*(((100*($G31/$F31)))/5)),"AGE!")))),IF(OR($D31="f",$D31="F"),IF(($C31&gt;=20)*($C31&lt;=29),INT(2*(((100*($G31/$F31)))/5)),IF(($C31&gt;=30)*($C31&lt;=39),INT(2*((100*($G31/$F31)+5)/5)),IF($C31&gt;=40,INT(2*((100*($G31/$F31)+10)/5)),"AGE!"))),"Gender!"))))</f>
        <v>44</v>
      </c>
      <c r="J31" s="17">
        <f>'[1]Sit Up Scores'!C30</f>
        <v>50</v>
      </c>
      <c r="K31" s="17">
        <f t="shared" si="1"/>
        <v>38</v>
      </c>
      <c r="L31" s="17">
        <f>'[1]Sit &amp; Reach Scores'!C30</f>
        <v>41</v>
      </c>
      <c r="M31" s="17">
        <f t="shared" si="2"/>
        <v>40</v>
      </c>
      <c r="N31" s="17">
        <f>'[1]Pull Up Scores'!C30</f>
        <v>13</v>
      </c>
      <c r="O31" s="17">
        <f t="shared" si="3"/>
        <v>48</v>
      </c>
      <c r="P31" s="19">
        <f>'[1]1.5 Mile Run Scores'!C30</f>
        <v>7.4583333333333333E-3</v>
      </c>
      <c r="Q31" s="17">
        <f>(IF(OR($D31="m",$D31="M"),IF(($C31&gt;=20)*($C31&lt;=29),LOOKUP(P31,'[1]XX Run Calc XX'!$A$2:$A$140,'[1]XX Run Calc XX'!$C$2:$C$140),IF(($C31&gt;=30)*($C31&lt;=39),LOOKUP(P31,'[1]XX Run Calc XX'!$A$2:$A$140,'[1]XX Run Calc XX'!$D$2:$D$140),IF(($C31&gt;=40)*($C31&lt;=49),LOOKUP(P31,'[1]XX Run Calc XX'!$A$2:$A$140,'[1]XX Run Calc XX'!$E$2:$E$140),IF($C31&gt;=50,LOOKUP(P31,'[1]XX Run Calc XX'!$A$2:$A$140,'[1]XX Run Calc XX'!$F$2:$F$140),"AGE!")))),IF(OR($D31="f",$D31="F"),IF(($C31&gt;=20)*($C31&lt;=29),LOOKUP(P31,'[1]XX Run Calc XX'!$A$2:$A$140,'[1]XX Run Calc XX'!$I$2:$I$140),IF(($C31&gt;=30)*($C31&lt;=39),LOOKUP(P31,'[1]XX Run Calc XX'!$A$2:$A$140,'[1]XX Run Calc XX'!$J$2:$J$140),IF($C31&gt;=40,LOOKUP(P31,'[1]XX Run Calc XX'!$A$2:$A$140,'[1]XX Run Calc XX'!$K$2:$K$140),"AGE!"))),"Gender!")))</f>
        <v>87</v>
      </c>
      <c r="R31" s="19">
        <f>'[1]Agility Scores'!C30</f>
        <v>1.0091435185185186E-3</v>
      </c>
      <c r="S31" s="17">
        <v>33</v>
      </c>
      <c r="T31" s="20">
        <f t="shared" si="4"/>
        <v>290</v>
      </c>
      <c r="U31" s="21"/>
    </row>
    <row r="32" spans="1:21" x14ac:dyDescent="0.3">
      <c r="A32" s="35" t="s">
        <v>68</v>
      </c>
      <c r="B32" s="35" t="s">
        <v>35</v>
      </c>
      <c r="C32" s="36">
        <v>24</v>
      </c>
      <c r="D32" s="31" t="s">
        <v>52</v>
      </c>
      <c r="E32">
        <v>64</v>
      </c>
      <c r="F32" s="45">
        <v>123</v>
      </c>
      <c r="G32" s="17">
        <f>'[1]Bench Scores'!D12</f>
        <v>140</v>
      </c>
      <c r="H32" s="18">
        <f t="shared" si="0"/>
        <v>1.1382113821138211</v>
      </c>
      <c r="I32" s="17">
        <v>44</v>
      </c>
      <c r="J32" s="17">
        <f>'[1]Sit Up Scores'!C12</f>
        <v>50</v>
      </c>
      <c r="K32" s="17">
        <f t="shared" si="1"/>
        <v>36</v>
      </c>
      <c r="L32" s="17">
        <f>'[1]Sit &amp; Reach Scores'!C12</f>
        <v>29</v>
      </c>
      <c r="M32" s="17">
        <f t="shared" si="2"/>
        <v>24</v>
      </c>
      <c r="N32" s="17">
        <f>'[1]Pull Up Scores'!C12</f>
        <v>14</v>
      </c>
      <c r="O32" s="17">
        <f t="shared" si="3"/>
        <v>63</v>
      </c>
      <c r="P32" s="19">
        <f>'[1]1.5 Mile Run Scores'!C12</f>
        <v>7.6284722222222214E-3</v>
      </c>
      <c r="Q32" s="17">
        <f>(IF(OR($D32="m",$D32="M"),IF(($C32&gt;=20)*($C32&lt;=29),LOOKUP(P32,'[1]XX Run Calc XX'!$A$2:$A$140,'[1]XX Run Calc XX'!$C$2:$C$140),IF(($C32&gt;=30)*($C32&lt;=39),LOOKUP(P32,'[1]XX Run Calc XX'!$A$2:$A$140,'[1]XX Run Calc XX'!$D$2:$D$140),IF(($C32&gt;=40)*($C32&lt;=49),LOOKUP(P32,'[1]XX Run Calc XX'!$A$2:$A$140,'[1]XX Run Calc XX'!$E$2:$E$140),IF($C32&gt;=50,LOOKUP(P32,'[1]XX Run Calc XX'!$A$2:$A$140,'[1]XX Run Calc XX'!$F$2:$F$140),"AGE!")))),IF(OR($D32="f",$D32="F"),IF(($C32&gt;=20)*($C32&lt;=29),LOOKUP(P32,'[1]XX Run Calc XX'!$A$2:$A$140,'[1]XX Run Calc XX'!$I$2:$I$140),IF(($C32&gt;=30)*($C32&lt;=39),LOOKUP(P32,'[1]XX Run Calc XX'!$A$2:$A$140,'[1]XX Run Calc XX'!$J$2:$J$140),IF($C32&gt;=40,LOOKUP(P32,'[1]XX Run Calc XX'!$A$2:$A$140,'[1]XX Run Calc XX'!$K$2:$K$140),"AGE!"))),"Gender!")))</f>
        <v>92</v>
      </c>
      <c r="R32" s="19">
        <f>'[1]Agility Scores'!C12</f>
        <v>1.0680555555555556E-3</v>
      </c>
      <c r="S32" s="17">
        <v>28</v>
      </c>
      <c r="T32" s="20">
        <f t="shared" si="4"/>
        <v>287</v>
      </c>
      <c r="U32" s="21"/>
    </row>
    <row r="33" spans="1:21" x14ac:dyDescent="0.3">
      <c r="A33" s="22" t="s">
        <v>69</v>
      </c>
      <c r="B33" s="23" t="s">
        <v>64</v>
      </c>
      <c r="C33" s="15">
        <v>24</v>
      </c>
      <c r="D33" s="16" t="s">
        <v>22</v>
      </c>
      <c r="E33">
        <v>67</v>
      </c>
      <c r="F33" s="45">
        <v>176</v>
      </c>
      <c r="G33" s="17">
        <f>'[1]Bench Scores'!D49</f>
        <v>270</v>
      </c>
      <c r="H33" s="18">
        <f t="shared" si="0"/>
        <v>1.5340909090909092</v>
      </c>
      <c r="I33" s="17">
        <v>50</v>
      </c>
      <c r="J33" s="17">
        <f>'[1]Sit Up Scores'!C49</f>
        <v>42</v>
      </c>
      <c r="K33" s="17">
        <f t="shared" si="1"/>
        <v>25</v>
      </c>
      <c r="L33" s="17">
        <f>'[1]Sit &amp; Reach Scores'!C49</f>
        <v>42</v>
      </c>
      <c r="M33" s="17">
        <f t="shared" si="2"/>
        <v>39</v>
      </c>
      <c r="N33" s="17">
        <f>'[1]Pull Up Scores'!C49</f>
        <v>15</v>
      </c>
      <c r="O33" s="17">
        <f t="shared" si="3"/>
        <v>51</v>
      </c>
      <c r="P33" s="19">
        <f>'[1]1.5 Mile Run Scores'!C49</f>
        <v>8.0081018518518513E-3</v>
      </c>
      <c r="Q33" s="17">
        <f>(IF(OR($D33="m",$D33="M"),IF(($C33&gt;=20)*($C33&lt;=29),LOOKUP(P33,'[1]XX Run Calc XX'!$A$2:$A$140,'[1]XX Run Calc XX'!$C$2:$C$140),IF(($C33&gt;=30)*($C33&lt;=39),LOOKUP(P33,'[1]XX Run Calc XX'!$A$2:$A$140,'[1]XX Run Calc XX'!$D$2:$D$140),IF(($C33&gt;=40)*($C33&lt;=49),LOOKUP(P33,'[1]XX Run Calc XX'!$A$2:$A$140,'[1]XX Run Calc XX'!$E$2:$E$140),IF($C33&gt;=50,LOOKUP(P33,'[1]XX Run Calc XX'!$A$2:$A$140,'[1]XX Run Calc XX'!$F$2:$F$140),"AGE!")))),IF(OR($D33="f",$D33="F"),IF(($C33&gt;=20)*($C33&lt;=29),LOOKUP(P33,'[1]XX Run Calc XX'!$A$2:$A$140,'[1]XX Run Calc XX'!$I$2:$I$140),IF(($C33&gt;=30)*($C33&lt;=39),LOOKUP(P33,'[1]XX Run Calc XX'!$A$2:$A$140,'[1]XX Run Calc XX'!$J$2:$J$140),IF($C33&gt;=40,LOOKUP(P33,'[1]XX Run Calc XX'!$A$2:$A$140,'[1]XX Run Calc XX'!$K$2:$K$140),"AGE!"))),"Gender!")))</f>
        <v>78</v>
      </c>
      <c r="R33" s="19">
        <f>'[1]Agility Scores'!C49</f>
        <v>8.850694444444444E-4</v>
      </c>
      <c r="S33" s="17">
        <v>44</v>
      </c>
      <c r="T33" s="20">
        <f t="shared" si="4"/>
        <v>287</v>
      </c>
      <c r="U33" s="21"/>
    </row>
    <row r="34" spans="1:21" x14ac:dyDescent="0.3">
      <c r="A34" s="26" t="s">
        <v>70</v>
      </c>
      <c r="B34" s="26" t="s">
        <v>48</v>
      </c>
      <c r="C34" s="27">
        <v>50</v>
      </c>
      <c r="D34" s="16" t="s">
        <v>22</v>
      </c>
      <c r="E34">
        <v>67</v>
      </c>
      <c r="F34" s="46">
        <v>193</v>
      </c>
      <c r="G34" s="17">
        <f>'[1]Bench Scores'!D20</f>
        <v>225</v>
      </c>
      <c r="H34" s="18">
        <f t="shared" si="0"/>
        <v>1.1658031088082901</v>
      </c>
      <c r="I34" s="17">
        <f>IF(G34=0,0,(IF(OR($D34="m",$D34="M"),IF(($C34&gt;=20)*($C34&lt;=29),INT(2*(((100*($G34/$F34))-25)/5)),IF(($C34&gt;=30)*($C34&lt;=39),INT(2*((100*($G34/$F34)-20)/5)),IF(($C34&gt;=40)*($C34&lt;=49),INT(2*((100*($G34/$F34)-10)/5)),IF($C34&gt;=50,INT(2*(((100*($G34/$F34)))/5)),"AGE!")))),IF(OR($D34="f",$D34="F"),IF(($C34&gt;=20)*($C34&lt;=29),INT(2*(((100*($G34/$F34)))/5)),IF(($C34&gt;=30)*($C34&lt;=39),INT(2*((100*($G34/$F34)+5)/5)),IF($C34&gt;=40,INT(2*((100*($G34/$F34)+10)/5)),"AGE!"))),"Gender!"))))</f>
        <v>46</v>
      </c>
      <c r="J34" s="17">
        <f>'[1]Sit Up Scores'!C20</f>
        <v>34</v>
      </c>
      <c r="K34" s="17">
        <f t="shared" si="1"/>
        <v>29</v>
      </c>
      <c r="L34" s="17">
        <f>'[1]Sit &amp; Reach Scores'!C20</f>
        <v>36</v>
      </c>
      <c r="M34" s="17">
        <f t="shared" si="2"/>
        <v>39</v>
      </c>
      <c r="N34" s="17">
        <f>'[1]Pull Up Scores'!C20</f>
        <v>12</v>
      </c>
      <c r="O34" s="17">
        <f t="shared" si="3"/>
        <v>54</v>
      </c>
      <c r="P34" s="19">
        <f>'[1]1.5 Mile Run Scores'!C20</f>
        <v>8.2430555555555556E-3</v>
      </c>
      <c r="Q34" s="17">
        <f>(IF(OR($D34="m",$D34="M"),IF(($C34&gt;=20)*($C34&lt;=29),LOOKUP(P34,'[1]XX Run Calc XX'!$A$2:$A$140,'[1]XX Run Calc XX'!$C$2:$C$140),IF(($C34&gt;=30)*($C34&lt;=39),LOOKUP(P34,'[1]XX Run Calc XX'!$A$2:$A$140,'[1]XX Run Calc XX'!$D$2:$D$140),IF(($C34&gt;=40)*($C34&lt;=49),LOOKUP(P34,'[1]XX Run Calc XX'!$A$2:$A$140,'[1]XX Run Calc XX'!$E$2:$E$140),IF($C34&gt;=50,LOOKUP(P34,'[1]XX Run Calc XX'!$A$2:$A$140,'[1]XX Run Calc XX'!$F$2:$F$140),"AGE!")))),IF(OR($D34="f",$D34="F"),IF(($C34&gt;=20)*($C34&lt;=29),LOOKUP(P34,'[1]XX Run Calc XX'!$A$2:$A$140,'[1]XX Run Calc XX'!$I$2:$I$140),IF(($C34&gt;=30)*($C34&lt;=39),LOOKUP(P34,'[1]XX Run Calc XX'!$A$2:$A$140,'[1]XX Run Calc XX'!$J$2:$J$140),IF($C34&gt;=40,LOOKUP(P34,'[1]XX Run Calc XX'!$A$2:$A$140,'[1]XX Run Calc XX'!$K$2:$K$140),"AGE!"))),"Gender!")))</f>
        <v>95</v>
      </c>
      <c r="R34" s="19">
        <f>'[1]Agility Scores'!C20</f>
        <v>1.1194444444444444E-3</v>
      </c>
      <c r="S34" s="17">
        <f>LOOKUP($R34,'[1]XX Ag Calc XX'!$A$3:$A$122,'[1]XX Ag Calc XX'!$C$3:$C$122)</f>
        <v>23</v>
      </c>
      <c r="T34" s="20">
        <f t="shared" si="4"/>
        <v>286</v>
      </c>
      <c r="U34" s="21"/>
    </row>
    <row r="35" spans="1:21" x14ac:dyDescent="0.3">
      <c r="A35" s="14" t="s">
        <v>71</v>
      </c>
      <c r="B35" s="14" t="s">
        <v>37</v>
      </c>
      <c r="C35" s="15">
        <v>29</v>
      </c>
      <c r="D35" s="16" t="s">
        <v>22</v>
      </c>
      <c r="E35">
        <v>66</v>
      </c>
      <c r="F35" s="46">
        <v>232</v>
      </c>
      <c r="G35" s="17">
        <f>'[1]Bench Scores'!D35</f>
        <v>355</v>
      </c>
      <c r="H35" s="18">
        <f t="shared" si="0"/>
        <v>1.5301724137931034</v>
      </c>
      <c r="I35" s="17">
        <v>50</v>
      </c>
      <c r="J35" s="17">
        <f>'[1]Sit Up Scores'!C35</f>
        <v>49</v>
      </c>
      <c r="K35" s="17">
        <f t="shared" si="1"/>
        <v>32</v>
      </c>
      <c r="L35" s="17">
        <f>'[1]Sit &amp; Reach Scores'!C35</f>
        <v>29</v>
      </c>
      <c r="M35" s="17">
        <f t="shared" si="2"/>
        <v>26</v>
      </c>
      <c r="N35" s="17">
        <f>'[1]Pull Up Scores'!C35</f>
        <v>18</v>
      </c>
      <c r="O35" s="17">
        <f t="shared" si="3"/>
        <v>60</v>
      </c>
      <c r="P35" s="19">
        <f>'[1]1.5 Mile Run Scores'!C35</f>
        <v>8.3935185185185172E-3</v>
      </c>
      <c r="Q35" s="17">
        <f>(IF(OR($D35="m",$D35="M"),IF(($C35&gt;=20)*($C35&lt;=29),LOOKUP(P35,'[1]XX Run Calc XX'!$A$2:$A$140,'[1]XX Run Calc XX'!$C$2:$C$140),IF(($C35&gt;=30)*($C35&lt;=39),LOOKUP(P35,'[1]XX Run Calc XX'!$A$2:$A$140,'[1]XX Run Calc XX'!$D$2:$D$140),IF(($C35&gt;=40)*($C35&lt;=49),LOOKUP(P35,'[1]XX Run Calc XX'!$A$2:$A$140,'[1]XX Run Calc XX'!$E$2:$E$140),IF($C35&gt;=50,LOOKUP(P35,'[1]XX Run Calc XX'!$A$2:$A$140,'[1]XX Run Calc XX'!$F$2:$F$140),"AGE!")))),IF(OR($D35="f",$D35="F"),IF(($C35&gt;=20)*($C35&lt;=29),LOOKUP(P35,'[1]XX Run Calc XX'!$A$2:$A$140,'[1]XX Run Calc XX'!$I$2:$I$140),IF(($C35&gt;=30)*($C35&lt;=39),LOOKUP(P35,'[1]XX Run Calc XX'!$A$2:$A$140,'[1]XX Run Calc XX'!$J$2:$J$140),IF($C35&gt;=40,LOOKUP(P35,'[1]XX Run Calc XX'!$A$2:$A$140,'[1]XX Run Calc XX'!$K$2:$K$140),"AGE!"))),"Gender!")))</f>
        <v>75</v>
      </c>
      <c r="R35" s="19">
        <f>'[1]Agility Scores'!C35</f>
        <v>8.9837962962962961E-4</v>
      </c>
      <c r="S35" s="17">
        <f>LOOKUP($R35,'[1]XX Ag Calc XX'!$A$3:$A$122,'[1]XX Ag Calc XX'!$C$3:$C$122)</f>
        <v>42</v>
      </c>
      <c r="T35" s="20">
        <f t="shared" si="4"/>
        <v>285</v>
      </c>
      <c r="U35" s="21"/>
    </row>
    <row r="36" spans="1:21" x14ac:dyDescent="0.3">
      <c r="A36" s="22" t="s">
        <v>72</v>
      </c>
      <c r="B36" s="23" t="s">
        <v>37</v>
      </c>
      <c r="C36" s="24">
        <v>33</v>
      </c>
      <c r="D36" s="16" t="s">
        <v>22</v>
      </c>
      <c r="E36">
        <v>72</v>
      </c>
      <c r="F36" s="46">
        <v>269</v>
      </c>
      <c r="G36" s="17">
        <f>'[1]Bench Scores'!D38</f>
        <v>415</v>
      </c>
      <c r="H36" s="18">
        <f t="shared" si="0"/>
        <v>1.5427509293680297</v>
      </c>
      <c r="I36" s="17">
        <v>52</v>
      </c>
      <c r="J36" s="17">
        <f>'[1]Sit Up Scores'!C38</f>
        <v>43</v>
      </c>
      <c r="K36" s="17">
        <f t="shared" si="1"/>
        <v>31</v>
      </c>
      <c r="L36" s="17">
        <f>'[1]Sit &amp; Reach Scores'!C38</f>
        <v>31</v>
      </c>
      <c r="M36" s="17">
        <f t="shared" si="2"/>
        <v>30</v>
      </c>
      <c r="N36" s="17">
        <f>'[1]Pull Up Scores'!C38</f>
        <v>15</v>
      </c>
      <c r="O36" s="17">
        <f t="shared" si="3"/>
        <v>54</v>
      </c>
      <c r="P36" s="19">
        <f>'[1]1.5 Mile Run Scores'!C38</f>
        <v>8.9907407407407419E-3</v>
      </c>
      <c r="Q36" s="17">
        <f>(IF(OR($D36="m",$D36="M"),IF(($C36&gt;=20)*($C36&lt;=29),LOOKUP(P36,'[1]XX Run Calc XX'!$A$2:$A$140,'[1]XX Run Calc XX'!$C$2:$C$140),IF(($C36&gt;=30)*($C36&lt;=39),LOOKUP(P36,'[1]XX Run Calc XX'!$A$2:$A$140,'[1]XX Run Calc XX'!$D$2:$D$140),IF(($C36&gt;=40)*($C36&lt;=49),LOOKUP(P36,'[1]XX Run Calc XX'!$A$2:$A$140,'[1]XX Run Calc XX'!$E$2:$E$140),IF($C36&gt;=50,LOOKUP(P36,'[1]XX Run Calc XX'!$A$2:$A$140,'[1]XX Run Calc XX'!$F$2:$F$140),"AGE!")))),IF(OR($D36="f",$D36="F"),IF(($C36&gt;=20)*($C36&lt;=29),LOOKUP(P36,'[1]XX Run Calc XX'!$A$2:$A$140,'[1]XX Run Calc XX'!$I$2:$I$140),IF(($C36&gt;=30)*($C36&lt;=39),LOOKUP(P36,'[1]XX Run Calc XX'!$A$2:$A$140,'[1]XX Run Calc XX'!$J$2:$J$140),IF($C36&gt;=40,LOOKUP(P36,'[1]XX Run Calc XX'!$A$2:$A$140,'[1]XX Run Calc XX'!$K$2:$K$140),"AGE!"))),"Gender!")))</f>
        <v>74</v>
      </c>
      <c r="R36" s="19">
        <f>'[1]Agility Scores'!C38</f>
        <v>9.2523148148148141E-4</v>
      </c>
      <c r="S36" s="17">
        <f>LOOKUP($R36,'[1]XX Ag Calc XX'!$A$3:$A$122,'[1]XX Ag Calc XX'!$C$3:$C$122)</f>
        <v>40</v>
      </c>
      <c r="T36" s="20">
        <f t="shared" si="4"/>
        <v>281</v>
      </c>
      <c r="U36" s="21"/>
    </row>
    <row r="37" spans="1:21" x14ac:dyDescent="0.3">
      <c r="A37" s="37" t="s">
        <v>73</v>
      </c>
      <c r="B37" s="32" t="s">
        <v>51</v>
      </c>
      <c r="C37" s="33">
        <v>44</v>
      </c>
      <c r="D37" s="34" t="s">
        <v>22</v>
      </c>
      <c r="E37">
        <v>69</v>
      </c>
      <c r="F37" s="46">
        <v>191</v>
      </c>
      <c r="G37" s="17">
        <f>'[1]Bench Scores'!D58</f>
        <v>200</v>
      </c>
      <c r="H37" s="18">
        <f t="shared" si="0"/>
        <v>1.0471204188481675</v>
      </c>
      <c r="I37" s="17">
        <v>36</v>
      </c>
      <c r="J37" s="17">
        <f>'[1]Sit Up Scores'!C58</f>
        <v>51</v>
      </c>
      <c r="K37" s="17">
        <f t="shared" si="1"/>
        <v>44</v>
      </c>
      <c r="L37" s="17">
        <f>'[1]Sit &amp; Reach Scores'!C58</f>
        <v>30</v>
      </c>
      <c r="M37" s="17">
        <f t="shared" si="2"/>
        <v>29</v>
      </c>
      <c r="N37" s="17">
        <f>'[1]Pull Up Scores'!C58</f>
        <v>13</v>
      </c>
      <c r="O37" s="17">
        <f t="shared" si="3"/>
        <v>54</v>
      </c>
      <c r="P37" s="19">
        <f>'[1]1.5 Mile Run Scores'!C58</f>
        <v>7.9872685185185185E-3</v>
      </c>
      <c r="Q37" s="17">
        <f>(IF(OR($D37="m",$D37="M"),IF(($C37&gt;=20)*($C37&lt;=29),LOOKUP(P37,'[1]XX Run Calc XX'!$A$2:$A$140,'[1]XX Run Calc XX'!$C$2:$C$140),IF(($C37&gt;=30)*($C37&lt;=39),LOOKUP(P37,'[1]XX Run Calc XX'!$A$2:$A$140,'[1]XX Run Calc XX'!$D$2:$D$140),IF(($C37&gt;=40)*($C37&lt;=49),LOOKUP(P37,'[1]XX Run Calc XX'!$A$2:$A$140,'[1]XX Run Calc XX'!$E$2:$E$140),IF($C37&gt;=50,LOOKUP(P37,'[1]XX Run Calc XX'!$A$2:$A$140,'[1]XX Run Calc XX'!$F$2:$F$140),"AGE!")))),IF(OR($D37="f",$D37="F"),IF(($C37&gt;=20)*($C37&lt;=29),LOOKUP(P37,'[1]XX Run Calc XX'!$A$2:$A$140,'[1]XX Run Calc XX'!$I$2:$I$140),IF(($C37&gt;=30)*($C37&lt;=39),LOOKUP(P37,'[1]XX Run Calc XX'!$A$2:$A$140,'[1]XX Run Calc XX'!$J$2:$J$140),IF($C37&gt;=40,LOOKUP(P37,'[1]XX Run Calc XX'!$A$2:$A$140,'[1]XX Run Calc XX'!$K$2:$K$140),"AGE!"))),"Gender!")))</f>
        <v>85</v>
      </c>
      <c r="R37" s="19">
        <f>'[1]Agility Scores'!C58</f>
        <v>1.0405092592592593E-3</v>
      </c>
      <c r="S37" s="17">
        <f>LOOKUP($R37,'[1]XX Ag Calc XX'!$A$3:$A$122,'[1]XX Ag Calc XX'!$C$3:$C$122)</f>
        <v>30</v>
      </c>
      <c r="T37" s="20">
        <f t="shared" si="4"/>
        <v>278</v>
      </c>
      <c r="U37" s="21"/>
    </row>
    <row r="38" spans="1:21" x14ac:dyDescent="0.3">
      <c r="A38" s="26" t="s">
        <v>74</v>
      </c>
      <c r="B38" s="26" t="s">
        <v>35</v>
      </c>
      <c r="C38" s="27">
        <v>24</v>
      </c>
      <c r="D38" s="16" t="s">
        <v>22</v>
      </c>
      <c r="E38">
        <v>71</v>
      </c>
      <c r="F38" s="45">
        <v>177</v>
      </c>
      <c r="G38" s="17">
        <f>'[1]Bench Scores'!D13</f>
        <v>225</v>
      </c>
      <c r="H38" s="18">
        <f t="shared" si="0"/>
        <v>1.271186440677966</v>
      </c>
      <c r="I38" s="17">
        <f>IF(G38=0,0,(IF(OR($D38="m",$D38="M"),IF(($C38&gt;=20)*($C38&lt;=29),INT(2*(((100*($G38/$F38))-25)/5)),IF(($C38&gt;=30)*($C38&lt;=39),INT(2*((100*($G38/$F38)-20)/5)),IF(($C38&gt;=40)*($C38&lt;=49),INT(2*((100*($G38/$F38)-10)/5)),IF($C38&gt;=50,INT(2*(((100*($G38/$F38)))/5)),"AGE!")))),IF(OR($D38="f",$D38="F"),IF(($C38&gt;=20)*($C38&lt;=29),INT(2*(((100*($G38/$F38)))/5)),IF(($C38&gt;=30)*($C38&lt;=39),INT(2*((100*($G38/$F38)+5)/5)),IF($C38&gt;=40,INT(2*((100*($G38/$F38)+10)/5)),"AGE!"))),"Gender!"))))</f>
        <v>40</v>
      </c>
      <c r="J38" s="17">
        <f>'[1]Sit Up Scores'!C13</f>
        <v>49</v>
      </c>
      <c r="K38" s="17">
        <f t="shared" si="1"/>
        <v>32</v>
      </c>
      <c r="L38" s="17">
        <f>'[1]Sit &amp; Reach Scores'!C13</f>
        <v>24</v>
      </c>
      <c r="M38" s="17">
        <f t="shared" si="2"/>
        <v>21</v>
      </c>
      <c r="N38" s="17">
        <f>'[1]Pull Up Scores'!C13</f>
        <v>23</v>
      </c>
      <c r="O38" s="17">
        <f t="shared" si="3"/>
        <v>68</v>
      </c>
      <c r="P38" s="19">
        <f>'[1]1.5 Mile Run Scores'!C13</f>
        <v>8.0185185185185186E-3</v>
      </c>
      <c r="Q38" s="17">
        <f>(IF(OR($D38="m",$D38="M"),IF(($C38&gt;=20)*($C38&lt;=29),LOOKUP(P38,'[1]XX Run Calc XX'!$A$2:$A$140,'[1]XX Run Calc XX'!$C$2:$C$140),IF(($C38&gt;=30)*($C38&lt;=39),LOOKUP(P38,'[1]XX Run Calc XX'!$A$2:$A$140,'[1]XX Run Calc XX'!$D$2:$D$140),IF(($C38&gt;=40)*($C38&lt;=49),LOOKUP(P38,'[1]XX Run Calc XX'!$A$2:$A$140,'[1]XX Run Calc XX'!$E$2:$E$140),IF($C38&gt;=50,LOOKUP(P38,'[1]XX Run Calc XX'!$A$2:$A$140,'[1]XX Run Calc XX'!$F$2:$F$140),"AGE!")))),IF(OR($D38="f",$D38="F"),IF(($C38&gt;=20)*($C38&lt;=29),LOOKUP(P38,'[1]XX Run Calc XX'!$A$2:$A$140,'[1]XX Run Calc XX'!$I$2:$I$140),IF(($C38&gt;=30)*($C38&lt;=39),LOOKUP(P38,'[1]XX Run Calc XX'!$A$2:$A$140,'[1]XX Run Calc XX'!$J$2:$J$140),IF($C38&gt;=40,LOOKUP(P38,'[1]XX Run Calc XX'!$A$2:$A$140,'[1]XX Run Calc XX'!$K$2:$K$140),"AGE!"))),"Gender!")))</f>
        <v>78</v>
      </c>
      <c r="R38" s="19">
        <f>'[1]Agility Scores'!C13</f>
        <v>9.6539351851851853E-4</v>
      </c>
      <c r="S38" s="17">
        <v>37</v>
      </c>
      <c r="T38" s="20">
        <f t="shared" si="4"/>
        <v>276</v>
      </c>
      <c r="U38" s="21"/>
    </row>
    <row r="39" spans="1:21" x14ac:dyDescent="0.3">
      <c r="A39" s="14" t="s">
        <v>75</v>
      </c>
      <c r="B39" s="14" t="s">
        <v>48</v>
      </c>
      <c r="C39" s="15">
        <v>50</v>
      </c>
      <c r="D39" s="16" t="s">
        <v>22</v>
      </c>
      <c r="E39">
        <v>68</v>
      </c>
      <c r="F39" s="45">
        <v>196</v>
      </c>
      <c r="G39" s="17">
        <f>'[1]Bench Scores'!D21</f>
        <v>235</v>
      </c>
      <c r="H39" s="18">
        <f t="shared" si="0"/>
        <v>1.1989795918367347</v>
      </c>
      <c r="I39" s="17">
        <v>46</v>
      </c>
      <c r="J39" s="17">
        <f>'[1]Sit Up Scores'!C21</f>
        <v>35</v>
      </c>
      <c r="K39" s="17">
        <f t="shared" si="1"/>
        <v>30</v>
      </c>
      <c r="L39" s="17">
        <f>'[1]Sit &amp; Reach Scores'!C21</f>
        <v>31</v>
      </c>
      <c r="M39" s="17">
        <f t="shared" si="2"/>
        <v>34</v>
      </c>
      <c r="N39" s="17">
        <f>'[1]Pull Up Scores'!C21</f>
        <v>10</v>
      </c>
      <c r="O39" s="17">
        <f t="shared" si="3"/>
        <v>48</v>
      </c>
      <c r="P39" s="19">
        <f>'[1]1.5 Mile Run Scores'!C21</f>
        <v>9.1180555555555563E-3</v>
      </c>
      <c r="Q39" s="17">
        <f>(IF(OR($D39="m",$D39="M"),IF(($C39&gt;=20)*($C39&lt;=29),LOOKUP(P39,'[1]XX Run Calc XX'!$A$2:$A$140,'[1]XX Run Calc XX'!$C$2:$C$140),IF(($C39&gt;=30)*($C39&lt;=39),LOOKUP(P39,'[1]XX Run Calc XX'!$A$2:$A$140,'[1]XX Run Calc XX'!$D$2:$D$140),IF(($C39&gt;=40)*($C39&lt;=49),LOOKUP(P39,'[1]XX Run Calc XX'!$A$2:$A$140,'[1]XX Run Calc XX'!$E$2:$E$140),IF($C39&gt;=50,LOOKUP(P39,'[1]XX Run Calc XX'!$A$2:$A$140,'[1]XX Run Calc XX'!$F$2:$F$140),"AGE!")))),IF(OR($D39="f",$D39="F"),IF(($C39&gt;=20)*($C39&lt;=29),LOOKUP(P39,'[1]XX Run Calc XX'!$A$2:$A$140,'[1]XX Run Calc XX'!$I$2:$I$140),IF(($C39&gt;=30)*($C39&lt;=39),LOOKUP(P39,'[1]XX Run Calc XX'!$A$2:$A$140,'[1]XX Run Calc XX'!$J$2:$J$140),IF($C39&gt;=40,LOOKUP(P39,'[1]XX Run Calc XX'!$A$2:$A$140,'[1]XX Run Calc XX'!$K$2:$K$140),"AGE!"))),"Gender!")))</f>
        <v>88</v>
      </c>
      <c r="R39" s="19">
        <f>'[1]Agility Scores'!C21</f>
        <v>1.0956018518518517E-3</v>
      </c>
      <c r="S39" s="17">
        <f>LOOKUP($R39,'[1]XX Ag Calc XX'!$A$3:$A$122,'[1]XX Ag Calc XX'!$C$3:$C$122)</f>
        <v>25</v>
      </c>
      <c r="T39" s="20">
        <f t="shared" si="4"/>
        <v>271</v>
      </c>
      <c r="U39" s="21"/>
    </row>
    <row r="40" spans="1:21" x14ac:dyDescent="0.3">
      <c r="A40" s="22" t="s">
        <v>76</v>
      </c>
      <c r="B40" s="23" t="s">
        <v>44</v>
      </c>
      <c r="C40" s="24">
        <v>43</v>
      </c>
      <c r="D40" s="16" t="s">
        <v>22</v>
      </c>
      <c r="E40">
        <v>70</v>
      </c>
      <c r="F40" s="45">
        <v>223</v>
      </c>
      <c r="G40" s="17">
        <f>'[1]Bench Scores'!D27</f>
        <v>330</v>
      </c>
      <c r="H40" s="18">
        <f t="shared" si="0"/>
        <v>1.4798206278026906</v>
      </c>
      <c r="I40" s="17">
        <v>54</v>
      </c>
      <c r="J40" s="17">
        <f>'[1]Sit Up Scores'!C27</f>
        <v>44</v>
      </c>
      <c r="K40" s="17">
        <f t="shared" si="1"/>
        <v>37</v>
      </c>
      <c r="L40" s="17">
        <f>'[1]Sit &amp; Reach Scores'!C27</f>
        <v>42</v>
      </c>
      <c r="M40" s="17">
        <f t="shared" si="2"/>
        <v>41</v>
      </c>
      <c r="N40" s="17">
        <f>'[1]Pull Up Scores'!C27</f>
        <v>15</v>
      </c>
      <c r="O40" s="17">
        <f t="shared" si="3"/>
        <v>60</v>
      </c>
      <c r="P40" s="19">
        <f>'[1]1.5 Mile Run Scores'!C27</f>
        <v>1.0399305555555556E-2</v>
      </c>
      <c r="Q40" s="17">
        <f>(IF(OR($D40="m",$D40="M"),IF(($C40&gt;=20)*($C40&lt;=29),LOOKUP(P40,'[1]XX Run Calc XX'!$A$2:$A$140,'[1]XX Run Calc XX'!$C$2:$C$140),IF(($C40&gt;=30)*($C40&lt;=39),LOOKUP(P40,'[1]XX Run Calc XX'!$A$2:$A$140,'[1]XX Run Calc XX'!$D$2:$D$140),IF(($C40&gt;=40)*($C40&lt;=49),LOOKUP(P40,'[1]XX Run Calc XX'!$A$2:$A$140,'[1]XX Run Calc XX'!$E$2:$E$140),IF($C40&gt;=50,LOOKUP(P40,'[1]XX Run Calc XX'!$A$2:$A$140,'[1]XX Run Calc XX'!$F$2:$F$140),"AGE!")))),IF(OR($D40="f",$D40="F"),IF(($C40&gt;=20)*($C40&lt;=29),LOOKUP(P40,'[1]XX Run Calc XX'!$A$2:$A$140,'[1]XX Run Calc XX'!$I$2:$I$140),IF(($C40&gt;=30)*($C40&lt;=39),LOOKUP(P40,'[1]XX Run Calc XX'!$A$2:$A$140,'[1]XX Run Calc XX'!$J$2:$J$140),IF($C40&gt;=40,LOOKUP(P40,'[1]XX Run Calc XX'!$A$2:$A$140,'[1]XX Run Calc XX'!$K$2:$K$140),"AGE!"))),"Gender!")))</f>
        <v>65</v>
      </c>
      <c r="R40" s="19">
        <f>'[1]Agility Scores'!C27</f>
        <v>1.222800925925926E-3</v>
      </c>
      <c r="S40" s="17">
        <f>LOOKUP($R40,'[1]XX Ag Calc XX'!$A$3:$A$122,'[1]XX Ag Calc XX'!$C$3:$C$122)</f>
        <v>14</v>
      </c>
      <c r="T40" s="20">
        <f t="shared" si="4"/>
        <v>271</v>
      </c>
      <c r="U40" s="21"/>
    </row>
    <row r="41" spans="1:21" x14ac:dyDescent="0.3">
      <c r="A41" s="14" t="s">
        <v>77</v>
      </c>
      <c r="B41" s="14" t="s">
        <v>37</v>
      </c>
      <c r="C41" s="15">
        <v>27</v>
      </c>
      <c r="D41" s="16" t="s">
        <v>22</v>
      </c>
      <c r="E41">
        <v>71</v>
      </c>
      <c r="F41" s="45">
        <v>281</v>
      </c>
      <c r="G41" s="17">
        <f>'[1]Bench Scores'!D39</f>
        <v>500</v>
      </c>
      <c r="H41" s="18">
        <f t="shared" si="0"/>
        <v>1.7793594306049823</v>
      </c>
      <c r="I41" s="17">
        <v>60</v>
      </c>
      <c r="J41" s="17">
        <f>'[1]Sit Up Scores'!C39</f>
        <v>41</v>
      </c>
      <c r="K41" s="17">
        <f t="shared" si="1"/>
        <v>24</v>
      </c>
      <c r="L41" s="17">
        <f>'[1]Sit &amp; Reach Scores'!C39</f>
        <v>18</v>
      </c>
      <c r="M41" s="17">
        <f t="shared" si="2"/>
        <v>15</v>
      </c>
      <c r="N41" s="17">
        <f>'[1]Pull Up Scores'!C39</f>
        <v>18</v>
      </c>
      <c r="O41" s="17">
        <f t="shared" si="3"/>
        <v>60</v>
      </c>
      <c r="P41" s="19">
        <f>'[1]1.5 Mile Run Scores'!C39</f>
        <v>8.8124999999999992E-3</v>
      </c>
      <c r="Q41" s="17">
        <f>(IF(OR($D41="m",$D41="M"),IF(($C41&gt;=20)*($C41&lt;=29),LOOKUP(P41,'[1]XX Run Calc XX'!$A$2:$A$140,'[1]XX Run Calc XX'!$C$2:$C$140),IF(($C41&gt;=30)*($C41&lt;=39),LOOKUP(P41,'[1]XX Run Calc XX'!$A$2:$A$140,'[1]XX Run Calc XX'!$D$2:$D$140),IF(($C41&gt;=40)*($C41&lt;=49),LOOKUP(P41,'[1]XX Run Calc XX'!$A$2:$A$140,'[1]XX Run Calc XX'!$E$2:$E$140),IF($C41&gt;=50,LOOKUP(P41,'[1]XX Run Calc XX'!$A$2:$A$140,'[1]XX Run Calc XX'!$F$2:$F$140),"AGE!")))),IF(OR($D41="f",$D41="F"),IF(($C41&gt;=20)*($C41&lt;=29),LOOKUP(P41,'[1]XX Run Calc XX'!$A$2:$A$140,'[1]XX Run Calc XX'!$I$2:$I$140),IF(($C41&gt;=30)*($C41&lt;=39),LOOKUP(P41,'[1]XX Run Calc XX'!$A$2:$A$140,'[1]XX Run Calc XX'!$J$2:$J$140),IF($C41&gt;=40,LOOKUP(P41,'[1]XX Run Calc XX'!$A$2:$A$140,'[1]XX Run Calc XX'!$K$2:$K$140),"AGE!"))),"Gender!")))</f>
        <v>71</v>
      </c>
      <c r="R41" s="19">
        <f>'[1]Agility Scores'!C39</f>
        <v>9.1979166666666674E-4</v>
      </c>
      <c r="S41" s="17">
        <v>41</v>
      </c>
      <c r="T41" s="20">
        <f t="shared" si="4"/>
        <v>271</v>
      </c>
      <c r="U41" s="21"/>
    </row>
    <row r="42" spans="1:21" x14ac:dyDescent="0.3">
      <c r="A42" s="38" t="s">
        <v>78</v>
      </c>
      <c r="B42" s="38" t="s">
        <v>37</v>
      </c>
      <c r="C42" s="39">
        <v>39</v>
      </c>
      <c r="D42" s="31" t="s">
        <v>52</v>
      </c>
      <c r="E42">
        <v>65</v>
      </c>
      <c r="F42" s="45">
        <v>162</v>
      </c>
      <c r="G42" s="17">
        <f>'[1]Bench Scores'!D42</f>
        <v>135</v>
      </c>
      <c r="H42" s="18">
        <f t="shared" si="0"/>
        <v>0.83333333333333337</v>
      </c>
      <c r="I42" s="17">
        <v>34</v>
      </c>
      <c r="J42" s="17">
        <f>'[1]Sit Up Scores'!C42</f>
        <v>53</v>
      </c>
      <c r="K42" s="17">
        <f t="shared" si="1"/>
        <v>42</v>
      </c>
      <c r="L42" s="17">
        <f>'[1]Sit &amp; Reach Scores'!C42</f>
        <v>45</v>
      </c>
      <c r="M42" s="17">
        <f t="shared" si="2"/>
        <v>40</v>
      </c>
      <c r="N42" s="17">
        <f>'[1]Pull Up Scores'!C42</f>
        <v>10</v>
      </c>
      <c r="O42" s="17">
        <f t="shared" si="3"/>
        <v>51</v>
      </c>
      <c r="P42" s="19">
        <f>'[1]1.5 Mile Run Scores'!C42</f>
        <v>8.9016203703703705E-3</v>
      </c>
      <c r="Q42" s="17">
        <f>(IF(OR($D42="m",$D42="M"),IF(($C42&gt;=20)*($C42&lt;=29),LOOKUP(P42,'[1]XX Run Calc XX'!$A$2:$A$140,'[1]XX Run Calc XX'!$C$2:$C$140),IF(($C42&gt;=30)*($C42&lt;=39),LOOKUP(P42,'[1]XX Run Calc XX'!$A$2:$A$140,'[1]XX Run Calc XX'!$D$2:$D$140),IF(($C42&gt;=40)*($C42&lt;=49),LOOKUP(P42,'[1]XX Run Calc XX'!$A$2:$A$140,'[1]XX Run Calc XX'!$E$2:$E$140),IF($C42&gt;=50,LOOKUP(P42,'[1]XX Run Calc XX'!$A$2:$A$140,'[1]XX Run Calc XX'!$F$2:$F$140),"AGE!")))),IF(OR($D42="f",$D42="F"),IF(($C42&gt;=20)*($C42&lt;=29),LOOKUP(P42,'[1]XX Run Calc XX'!$A$2:$A$140,'[1]XX Run Calc XX'!$I$2:$I$140),IF(($C42&gt;=30)*($C42&lt;=39),LOOKUP(P42,'[1]XX Run Calc XX'!$A$2:$A$140,'[1]XX Run Calc XX'!$J$2:$J$140),IF($C42&gt;=40,LOOKUP(P42,'[1]XX Run Calc XX'!$A$2:$A$140,'[1]XX Run Calc XX'!$K$2:$K$140),"AGE!"))),"Gender!")))</f>
        <v>83</v>
      </c>
      <c r="R42" s="19">
        <f>'[1]Agility Scores'!C42</f>
        <v>1.1552083333333334E-3</v>
      </c>
      <c r="S42" s="17">
        <f>LOOKUP($R42,'[1]XX Ag Calc XX'!$A$3:$A$122,'[1]XX Ag Calc XX'!$C$3:$C$122)</f>
        <v>20</v>
      </c>
      <c r="T42" s="20">
        <f t="shared" si="4"/>
        <v>270</v>
      </c>
      <c r="U42" s="21"/>
    </row>
    <row r="43" spans="1:21" x14ac:dyDescent="0.3">
      <c r="A43" s="14" t="s">
        <v>79</v>
      </c>
      <c r="B43" s="14" t="s">
        <v>21</v>
      </c>
      <c r="C43" s="15">
        <v>46</v>
      </c>
      <c r="D43" s="16" t="s">
        <v>22</v>
      </c>
      <c r="E43">
        <v>69</v>
      </c>
      <c r="F43" s="45">
        <v>151</v>
      </c>
      <c r="G43" s="17">
        <f>'[1]Bench Scores'!D6</f>
        <v>205</v>
      </c>
      <c r="H43" s="18">
        <f t="shared" si="0"/>
        <v>1.3576158940397351</v>
      </c>
      <c r="I43" s="17">
        <f>IF(G43=0,0,(IF(OR($D43="m",$D43="M"),IF(($C43&gt;=20)*($C43&lt;=29),INT(2*(((100*($G43/$F43))-25)/5)),IF(($C43&gt;=30)*($C43&lt;=39),INT(2*((100*($G43/$F43)-20)/5)),IF(($C43&gt;=40)*($C43&lt;=49),INT(2*((100*($G43/$F43)-10)/5)),IF($C43&gt;=50,INT(2*(((100*($G43/$F43)))/5)),"AGE!")))),IF(OR($D43="f",$D43="F"),IF(($C43&gt;=20)*($C43&lt;=29),INT(2*(((100*($G43/$F43)))/5)),IF(($C43&gt;=30)*($C43&lt;=39),INT(2*((100*($G43/$F43)+5)/5)),IF($C43&gt;=40,INT(2*((100*($G43/$F43)+10)/5)),"AGE!"))),"Gender!"))))</f>
        <v>50</v>
      </c>
      <c r="J43" s="17">
        <f>'[1]Sit Up Scores'!C6</f>
        <v>44</v>
      </c>
      <c r="K43" s="17">
        <f t="shared" si="1"/>
        <v>37</v>
      </c>
      <c r="L43" s="17">
        <f>'[1]Sit &amp; Reach Scores'!C6</f>
        <v>28</v>
      </c>
      <c r="M43" s="17">
        <f t="shared" si="2"/>
        <v>27</v>
      </c>
      <c r="N43" s="17">
        <f>'[1]Pull Up Scores'!C6</f>
        <v>9</v>
      </c>
      <c r="O43" s="17">
        <f t="shared" si="3"/>
        <v>42</v>
      </c>
      <c r="P43" s="19">
        <f>'[1]1.5 Mile Run Scores'!C6</f>
        <v>7.2858796296296291E-3</v>
      </c>
      <c r="Q43" s="17">
        <f>(IF(OR($D43="m",$D43="M"),IF(($C43&gt;=20)*($C43&lt;=29),LOOKUP(P43,'[1]XX Run Calc XX'!$A$2:$A$140,'[1]XX Run Calc XX'!$C$2:$C$140),IF(($C43&gt;=30)*($C43&lt;=39),LOOKUP(P43,'[1]XX Run Calc XX'!$A$2:$A$140,'[1]XX Run Calc XX'!$D$2:$D$140),IF(($C43&gt;=40)*($C43&lt;=49),LOOKUP(P43,'[1]XX Run Calc XX'!$A$2:$A$140,'[1]XX Run Calc XX'!$E$2:$E$140),IF($C43&gt;=50,LOOKUP(P43,'[1]XX Run Calc XX'!$A$2:$A$140,'[1]XX Run Calc XX'!$F$2:$F$140),"AGE!")))),IF(OR($D43="f",$D43="F"),IF(($C43&gt;=20)*($C43&lt;=29),LOOKUP(P43,'[1]XX Run Calc XX'!$A$2:$A$140,'[1]XX Run Calc XX'!$I$2:$I$140),IF(($C43&gt;=30)*($C43&lt;=39),LOOKUP(P43,'[1]XX Run Calc XX'!$A$2:$A$140,'[1]XX Run Calc XX'!$J$2:$J$140),IF($C43&gt;=40,LOOKUP(P43,'[1]XX Run Calc XX'!$A$2:$A$140,'[1]XX Run Calc XX'!$K$2:$K$140),"AGE!"))),"Gender!")))</f>
        <v>92</v>
      </c>
      <c r="R43" s="19">
        <f>'[1]Agility Scores'!C6</f>
        <v>1.1636574074074073E-3</v>
      </c>
      <c r="S43" s="17">
        <f>LOOKUP($R43,'[1]XX Ag Calc XX'!$A$3:$A$122,'[1]XX Ag Calc XX'!$C$3:$C$122)</f>
        <v>19</v>
      </c>
      <c r="T43" s="20">
        <f t="shared" si="4"/>
        <v>267</v>
      </c>
      <c r="U43" s="21"/>
    </row>
    <row r="44" spans="1:21" x14ac:dyDescent="0.3">
      <c r="A44" s="22" t="s">
        <v>80</v>
      </c>
      <c r="B44" s="23" t="s">
        <v>37</v>
      </c>
      <c r="C44" s="24">
        <v>27</v>
      </c>
      <c r="D44" s="16" t="s">
        <v>22</v>
      </c>
      <c r="E44">
        <v>70</v>
      </c>
      <c r="F44" s="46">
        <v>185</v>
      </c>
      <c r="G44" s="17">
        <f>'[1]Bench Scores'!D33</f>
        <v>240</v>
      </c>
      <c r="H44" s="18">
        <f t="shared" si="0"/>
        <v>1.2972972972972974</v>
      </c>
      <c r="I44" s="17">
        <v>40</v>
      </c>
      <c r="J44" s="17">
        <f>'[1]Sit Up Scores'!C33</f>
        <v>48</v>
      </c>
      <c r="K44" s="17">
        <f t="shared" si="1"/>
        <v>31</v>
      </c>
      <c r="L44" s="17">
        <f>'[1]Sit &amp; Reach Scores'!C33</f>
        <v>34</v>
      </c>
      <c r="M44" s="17">
        <f t="shared" si="2"/>
        <v>31</v>
      </c>
      <c r="N44" s="17">
        <f>'[1]Pull Up Scores'!C33</f>
        <v>16</v>
      </c>
      <c r="O44" s="17">
        <f t="shared" si="3"/>
        <v>54</v>
      </c>
      <c r="P44" s="19">
        <f>'[1]1.5 Mile Run Scores'!C33</f>
        <v>8.3726851851851861E-3</v>
      </c>
      <c r="Q44" s="17">
        <f>(IF(OR($D44="m",$D44="M"),IF(($C44&gt;=20)*($C44&lt;=29),LOOKUP(P44,'[1]XX Run Calc XX'!$A$2:$A$140,'[1]XX Run Calc XX'!$C$2:$C$140),IF(($C44&gt;=30)*($C44&lt;=39),LOOKUP(P44,'[1]XX Run Calc XX'!$A$2:$A$140,'[1]XX Run Calc XX'!$D$2:$D$140),IF(($C44&gt;=40)*($C44&lt;=49),LOOKUP(P44,'[1]XX Run Calc XX'!$A$2:$A$140,'[1]XX Run Calc XX'!$E$2:$E$140),IF($C44&gt;=50,LOOKUP(P44,'[1]XX Run Calc XX'!$A$2:$A$140,'[1]XX Run Calc XX'!$F$2:$F$140),"AGE!")))),IF(OR($D44="f",$D44="F"),IF(($C44&gt;=20)*($C44&lt;=29),LOOKUP(P44,'[1]XX Run Calc XX'!$A$2:$A$140,'[1]XX Run Calc XX'!$I$2:$I$140),IF(($C44&gt;=30)*($C44&lt;=39),LOOKUP(P44,'[1]XX Run Calc XX'!$A$2:$A$140,'[1]XX Run Calc XX'!$J$2:$J$140),IF($C44&gt;=40,LOOKUP(P44,'[1]XX Run Calc XX'!$A$2:$A$140,'[1]XX Run Calc XX'!$K$2:$K$140),"AGE!"))),"Gender!")))</f>
        <v>75</v>
      </c>
      <c r="R44" s="19">
        <f>'[1]Agility Scores'!C33</f>
        <v>9.7847222222222237E-4</v>
      </c>
      <c r="S44" s="17">
        <f>LOOKUP($R44,'[1]XX Ag Calc XX'!$A$3:$A$122,'[1]XX Ag Calc XX'!$C$3:$C$122)</f>
        <v>35</v>
      </c>
      <c r="T44" s="20">
        <f t="shared" si="4"/>
        <v>266</v>
      </c>
      <c r="U44" s="21"/>
    </row>
    <row r="45" spans="1:21" x14ac:dyDescent="0.3">
      <c r="A45" s="22" t="s">
        <v>81</v>
      </c>
      <c r="B45" s="26" t="s">
        <v>42</v>
      </c>
      <c r="C45" s="24">
        <v>45</v>
      </c>
      <c r="D45" s="16" t="s">
        <v>22</v>
      </c>
      <c r="E45">
        <v>67</v>
      </c>
      <c r="F45" s="45">
        <v>206</v>
      </c>
      <c r="G45" s="17">
        <f>'[1]Bench Scores'!D23</f>
        <v>385</v>
      </c>
      <c r="H45" s="18">
        <f t="shared" si="0"/>
        <v>1.8689320388349515</v>
      </c>
      <c r="I45" s="17">
        <f>IF(G45=0,0,(IF(OR($D45="m",$D45="M"),IF(($C45&gt;=20)*($C45&lt;=29),INT(2*(((100*($G45/$F45))-25)/5)),IF(($C45&gt;=30)*($C45&lt;=39),INT(2*((100*($G45/$F45)-20)/5)),IF(($C45&gt;=40)*($C45&lt;=49),INT(2*((100*($G45/$F45)-10)/5)),IF($C45&gt;=50,INT(2*(((100*($G45/$F45)))/5)),"AGE!")))),IF(OR($D45="f",$D45="F"),IF(($C45&gt;=20)*($C45&lt;=29),INT(2*(((100*($G45/$F45)))/5)),IF(($C45&gt;=30)*($C45&lt;=39),INT(2*((100*($G45/$F45)+5)/5)),IF($C45&gt;=40,INT(2*((100*($G45/$F45)+10)/5)),"AGE!"))),"Gender!"))))</f>
        <v>70</v>
      </c>
      <c r="J45" s="17">
        <f>'[1]Sit Up Scores'!C23</f>
        <v>46</v>
      </c>
      <c r="K45" s="17">
        <f t="shared" si="1"/>
        <v>39</v>
      </c>
      <c r="L45" s="17">
        <f>'[1]Sit &amp; Reach Scores'!C23</f>
        <v>37</v>
      </c>
      <c r="M45" s="17">
        <f t="shared" si="2"/>
        <v>36</v>
      </c>
      <c r="N45" s="17">
        <f>'[1]Pull Up Scores'!C23</f>
        <v>17</v>
      </c>
      <c r="O45" s="17">
        <f t="shared" si="3"/>
        <v>65</v>
      </c>
      <c r="P45" s="19">
        <f>'[1]1.5 Mile Run Scores'!C23</f>
        <v>1.1975694444444447E-2</v>
      </c>
      <c r="Q45" s="17">
        <f>(IF(OR($D45="m",$D45="M"),IF(($C45&gt;=20)*($C45&lt;=29),LOOKUP(P45,'[1]XX Run Calc XX'!$A$2:$A$140,'[1]XX Run Calc XX'!$C$2:$C$140),IF(($C45&gt;=30)*($C45&lt;=39),LOOKUP(P45,'[1]XX Run Calc XX'!$A$2:$A$140,'[1]XX Run Calc XX'!$D$2:$D$140),IF(($C45&gt;=40)*($C45&lt;=49),LOOKUP(P45,'[1]XX Run Calc XX'!$A$2:$A$140,'[1]XX Run Calc XX'!$E$2:$E$140),IF($C45&gt;=50,LOOKUP(P45,'[1]XX Run Calc XX'!$A$2:$A$140,'[1]XX Run Calc XX'!$F$2:$F$140),"AGE!")))),IF(OR($D45="f",$D45="F"),IF(($C45&gt;=20)*($C45&lt;=29),LOOKUP(P45,'[1]XX Run Calc XX'!$A$2:$A$140,'[1]XX Run Calc XX'!$I$2:$I$140),IF(($C45&gt;=30)*($C45&lt;=39),LOOKUP(P45,'[1]XX Run Calc XX'!$A$2:$A$140,'[1]XX Run Calc XX'!$J$2:$J$140),IF($C45&gt;=40,LOOKUP(P45,'[1]XX Run Calc XX'!$A$2:$A$140,'[1]XX Run Calc XX'!$K$2:$K$140),"AGE!"))),"Gender!")))</f>
        <v>51</v>
      </c>
      <c r="R45" s="19">
        <f>'[1]Agility Scores'!C23</f>
        <v>0</v>
      </c>
      <c r="S45" s="17">
        <v>0</v>
      </c>
      <c r="T45" s="20">
        <f t="shared" si="4"/>
        <v>261</v>
      </c>
      <c r="U45" s="21"/>
    </row>
    <row r="46" spans="1:21" x14ac:dyDescent="0.3">
      <c r="A46" s="28" t="s">
        <v>82</v>
      </c>
      <c r="B46" s="29" t="s">
        <v>30</v>
      </c>
      <c r="C46" s="30">
        <v>24</v>
      </c>
      <c r="D46" s="31" t="s">
        <v>52</v>
      </c>
      <c r="E46">
        <v>60</v>
      </c>
      <c r="F46" s="46">
        <v>111</v>
      </c>
      <c r="G46" s="17">
        <f>'[1]Bench Scores'!D52</f>
        <v>100</v>
      </c>
      <c r="H46" s="18">
        <f t="shared" si="0"/>
        <v>0.90090090090090091</v>
      </c>
      <c r="I46" s="17">
        <f>IF(G46=0,0,(IF(OR($D46="m",$D46="M"),IF(($C46&gt;=20)*($C46&lt;=29),INT(2*(((100*($G46/$F46))-25)/5)),IF(($C46&gt;=30)*($C46&lt;=39),INT(2*((100*($G46/$F46)-20)/5)),IF(($C46&gt;=40)*($C46&lt;=49),INT(2*((100*($G46/$F46)-10)/5)),IF($C46&gt;=50,INT(2*(((100*($G46/$F46)))/5)),"AGE!")))),IF(OR($D46="f",$D46="F"),IF(($C46&gt;=20)*($C46&lt;=29),INT(2*(((100*($G46/$F46)))/5)),IF(($C46&gt;=30)*($C46&lt;=39),INT(2*((100*($G46/$F46)+5)/5)),IF($C46&gt;=40,INT(2*((100*($G46/$F46)+10)/5)),"AGE!"))),"Gender!"))))</f>
        <v>36</v>
      </c>
      <c r="J46" s="17">
        <f>'[1]Sit Up Scores'!C52</f>
        <v>58</v>
      </c>
      <c r="K46" s="17">
        <f t="shared" si="1"/>
        <v>44</v>
      </c>
      <c r="L46" s="17">
        <f>'[1]Sit &amp; Reach Scores'!C52</f>
        <v>36</v>
      </c>
      <c r="M46" s="17">
        <f t="shared" si="2"/>
        <v>31</v>
      </c>
      <c r="N46" s="17">
        <f>'[1]Pull Up Scores'!C52</f>
        <v>4</v>
      </c>
      <c r="O46" s="17">
        <f t="shared" si="3"/>
        <v>33</v>
      </c>
      <c r="P46" s="19">
        <f>'[1]1.5 Mile Run Scores'!C52</f>
        <v>7.1608796296296308E-3</v>
      </c>
      <c r="Q46" s="17">
        <f>(IF(OR($D46="m",$D46="M"),IF(($C46&gt;=20)*($C46&lt;=29),LOOKUP(P46,'[1]XX Run Calc XX'!$A$2:$A$140,'[1]XX Run Calc XX'!$C$2:$C$140),IF(($C46&gt;=30)*($C46&lt;=39),LOOKUP(P46,'[1]XX Run Calc XX'!$A$2:$A$140,'[1]XX Run Calc XX'!$D$2:$D$140),IF(($C46&gt;=40)*($C46&lt;=49),LOOKUP(P46,'[1]XX Run Calc XX'!$A$2:$A$140,'[1]XX Run Calc XX'!$E$2:$E$140),IF($C46&gt;=50,LOOKUP(P46,'[1]XX Run Calc XX'!$A$2:$A$140,'[1]XX Run Calc XX'!$F$2:$F$140),"AGE!")))),IF(OR($D46="f",$D46="F"),IF(($C46&gt;=20)*($C46&lt;=29),LOOKUP(P46,'[1]XX Run Calc XX'!$A$2:$A$140,'[1]XX Run Calc XX'!$I$2:$I$140),IF(($C46&gt;=30)*($C46&lt;=39),LOOKUP(P46,'[1]XX Run Calc XX'!$A$2:$A$140,'[1]XX Run Calc XX'!$J$2:$J$140),IF($C46&gt;=40,LOOKUP(P46,'[1]XX Run Calc XX'!$A$2:$A$140,'[1]XX Run Calc XX'!$K$2:$K$140),"AGE!"))),"Gender!")))</f>
        <v>96</v>
      </c>
      <c r="R46" s="19">
        <f>'[1]Agility Scores'!C52</f>
        <v>1.1450231481481483E-3</v>
      </c>
      <c r="S46" s="17">
        <f>LOOKUP($R46,'[1]XX Ag Calc XX'!$A$3:$A$122,'[1]XX Ag Calc XX'!$C$3:$C$122)</f>
        <v>21</v>
      </c>
      <c r="T46" s="20">
        <f t="shared" si="4"/>
        <v>261</v>
      </c>
      <c r="U46" s="21"/>
    </row>
    <row r="47" spans="1:21" x14ac:dyDescent="0.3">
      <c r="A47" s="26" t="s">
        <v>83</v>
      </c>
      <c r="B47" s="26" t="s">
        <v>48</v>
      </c>
      <c r="C47" s="27">
        <v>27</v>
      </c>
      <c r="D47" s="16" t="s">
        <v>22</v>
      </c>
      <c r="E47">
        <v>67</v>
      </c>
      <c r="F47" s="46">
        <v>187</v>
      </c>
      <c r="G47" s="17">
        <f>'[1]Bench Scores'!D18</f>
        <v>285</v>
      </c>
      <c r="H47" s="18">
        <f t="shared" si="0"/>
        <v>1.5240641711229947</v>
      </c>
      <c r="I47" s="17">
        <f>IF(G47=0,0,(IF(OR($D47="m",$D47="M"),IF(($C47&gt;=20)*($C47&lt;=29),INT(2*(((100*($G47/$F47))-25)/5)),IF(($C47&gt;=30)*($C47&lt;=39),INT(2*((100*($G47/$F47)-20)/5)),IF(($C47&gt;=40)*($C47&lt;=49),INT(2*((100*($G47/$F47)-10)/5)),IF($C47&gt;=50,INT(2*(((100*($G47/$F47)))/5)),"AGE!")))),IF(OR($D47="f",$D47="F"),IF(($C47&gt;=20)*($C47&lt;=29),INT(2*(((100*($G47/$F47)))/5)),IF(($C47&gt;=30)*($C47&lt;=39),INT(2*((100*($G47/$F47)+5)/5)),IF($C47&gt;=40,INT(2*((100*($G47/$F47)+10)/5)),"AGE!"))),"Gender!"))))</f>
        <v>50</v>
      </c>
      <c r="J47" s="17">
        <f>'[1]Sit Up Scores'!C18</f>
        <v>51</v>
      </c>
      <c r="K47" s="17">
        <f t="shared" si="1"/>
        <v>34</v>
      </c>
      <c r="L47" s="17">
        <f>'[1]Sit &amp; Reach Scores'!C18</f>
        <v>33</v>
      </c>
      <c r="M47" s="17">
        <f t="shared" si="2"/>
        <v>30</v>
      </c>
      <c r="N47" s="17">
        <f>'[1]Pull Up Scores'!C18</f>
        <v>12</v>
      </c>
      <c r="O47" s="17">
        <f t="shared" si="3"/>
        <v>42</v>
      </c>
      <c r="P47" s="19">
        <f>'[1]1.5 Mile Run Scores'!C18</f>
        <v>8.820601851851852E-3</v>
      </c>
      <c r="Q47" s="17">
        <f>(IF(OR($D47="m",$D47="M"),IF(($C47&gt;=20)*($C47&lt;=29),LOOKUP(P47,'[1]XX Run Calc XX'!$A$2:$A$140,'[1]XX Run Calc XX'!$C$2:$C$140),IF(($C47&gt;=30)*($C47&lt;=39),LOOKUP(P47,'[1]XX Run Calc XX'!$A$2:$A$140,'[1]XX Run Calc XX'!$D$2:$D$140),IF(($C47&gt;=40)*($C47&lt;=49),LOOKUP(P47,'[1]XX Run Calc XX'!$A$2:$A$140,'[1]XX Run Calc XX'!$E$2:$E$140),IF($C47&gt;=50,LOOKUP(P47,'[1]XX Run Calc XX'!$A$2:$A$140,'[1]XX Run Calc XX'!$F$2:$F$140),"AGE!")))),IF(OR($D47="f",$D47="F"),IF(($C47&gt;=20)*($C47&lt;=29),LOOKUP(P47,'[1]XX Run Calc XX'!$A$2:$A$140,'[1]XX Run Calc XX'!$I$2:$I$140),IF(($C47&gt;=30)*($C47&lt;=39),LOOKUP(P47,'[1]XX Run Calc XX'!$A$2:$A$140,'[1]XX Run Calc XX'!$J$2:$J$140),IF($C47&gt;=40,LOOKUP(P47,'[1]XX Run Calc XX'!$A$2:$A$140,'[1]XX Run Calc XX'!$K$2:$K$140),"AGE!"))),"Gender!")))</f>
        <v>71</v>
      </c>
      <c r="R47" s="19">
        <f>'[1]Agility Scores'!C18</f>
        <v>1.0120370370370372E-3</v>
      </c>
      <c r="S47" s="17">
        <v>33</v>
      </c>
      <c r="T47" s="20">
        <f t="shared" si="4"/>
        <v>260</v>
      </c>
      <c r="U47" s="21"/>
    </row>
    <row r="48" spans="1:21" x14ac:dyDescent="0.3">
      <c r="A48" s="14" t="s">
        <v>84</v>
      </c>
      <c r="B48" s="14" t="s">
        <v>64</v>
      </c>
      <c r="C48" s="15">
        <v>26</v>
      </c>
      <c r="D48" s="16" t="s">
        <v>22</v>
      </c>
      <c r="E48">
        <v>70</v>
      </c>
      <c r="F48" s="46">
        <v>193</v>
      </c>
      <c r="G48" s="17">
        <f>'[1]Bench Scores'!D50</f>
        <v>245</v>
      </c>
      <c r="H48" s="18">
        <f t="shared" si="0"/>
        <v>1.2694300518134716</v>
      </c>
      <c r="I48" s="17">
        <f>IF(G48=0,0,(IF(OR($D48="m",$D48="M"),IF(($C48&gt;=20)*($C48&lt;=29),INT(2*(((100*($G48/$F48))-25)/5)),IF(($C48&gt;=30)*($C48&lt;=39),INT(2*((100*($G48/$F48)-20)/5)),IF(($C48&gt;=40)*($C48&lt;=49),INT(2*((100*($G48/$F48)-10)/5)),IF($C48&gt;=50,INT(2*(((100*($G48/$F48)))/5)),"AGE!")))),IF(OR($D48="f",$D48="F"),IF(($C48&gt;=20)*($C48&lt;=29),INT(2*(((100*($G48/$F48)))/5)),IF(($C48&gt;=30)*($C48&lt;=39),INT(2*((100*($G48/$F48)+5)/5)),IF($C48&gt;=40,INT(2*((100*($G48/$F48)+10)/5)),"AGE!"))),"Gender!"))))</f>
        <v>40</v>
      </c>
      <c r="J48" s="17">
        <f>'[1]Sit Up Scores'!C50</f>
        <v>53</v>
      </c>
      <c r="K48" s="17">
        <f t="shared" si="1"/>
        <v>36</v>
      </c>
      <c r="L48" s="17">
        <f>'[1]Sit &amp; Reach Scores'!C50</f>
        <v>27</v>
      </c>
      <c r="M48" s="17">
        <f t="shared" si="2"/>
        <v>24</v>
      </c>
      <c r="N48" s="17">
        <f>'[1]Pull Up Scores'!C50</f>
        <v>9</v>
      </c>
      <c r="O48" s="17">
        <f t="shared" si="3"/>
        <v>33</v>
      </c>
      <c r="P48" s="19">
        <f>'[1]1.5 Mile Run Scores'!C50</f>
        <v>7.6145833333333334E-3</v>
      </c>
      <c r="Q48" s="17">
        <f>(IF(OR($D48="m",$D48="M"),IF(($C48&gt;=20)*($C48&lt;=29),LOOKUP(P48,'[1]XX Run Calc XX'!$A$2:$A$140,'[1]XX Run Calc XX'!$C$2:$C$140),IF(($C48&gt;=30)*($C48&lt;=39),LOOKUP(P48,'[1]XX Run Calc XX'!$A$2:$A$140,'[1]XX Run Calc XX'!$D$2:$D$140),IF(($C48&gt;=40)*($C48&lt;=49),LOOKUP(P48,'[1]XX Run Calc XX'!$A$2:$A$140,'[1]XX Run Calc XX'!$E$2:$E$140),IF($C48&gt;=50,LOOKUP(P48,'[1]XX Run Calc XX'!$A$2:$A$140,'[1]XX Run Calc XX'!$F$2:$F$140),"AGE!")))),IF(OR($D48="f",$D48="F"),IF(($C48&gt;=20)*($C48&lt;=29),LOOKUP(P48,'[1]XX Run Calc XX'!$A$2:$A$140,'[1]XX Run Calc XX'!$I$2:$I$140),IF(($C48&gt;=30)*($C48&lt;=39),LOOKUP(P48,'[1]XX Run Calc XX'!$A$2:$A$140,'[1]XX Run Calc XX'!$J$2:$J$140),IF($C48&gt;=40,LOOKUP(P48,'[1]XX Run Calc XX'!$A$2:$A$140,'[1]XX Run Calc XX'!$K$2:$K$140),"AGE!"))),"Gender!")))</f>
        <v>82</v>
      </c>
      <c r="R48" s="19">
        <f>'[1]Agility Scores'!C50</f>
        <v>9.4756944444444446E-4</v>
      </c>
      <c r="S48" s="17">
        <f>LOOKUP($R48,'[1]XX Ag Calc XX'!$A$3:$A$122,'[1]XX Ag Calc XX'!$C$3:$C$122)</f>
        <v>38</v>
      </c>
      <c r="T48" s="20">
        <f t="shared" si="4"/>
        <v>253</v>
      </c>
      <c r="U48" s="21"/>
    </row>
    <row r="49" spans="1:21" x14ac:dyDescent="0.3">
      <c r="A49" s="28" t="s">
        <v>85</v>
      </c>
      <c r="B49" s="29" t="s">
        <v>30</v>
      </c>
      <c r="C49" s="39">
        <v>24</v>
      </c>
      <c r="D49" s="31" t="s">
        <v>52</v>
      </c>
      <c r="E49">
        <v>63</v>
      </c>
      <c r="F49" s="45">
        <v>155</v>
      </c>
      <c r="G49" s="17">
        <f>'[1]Bench Scores'!D51</f>
        <v>115</v>
      </c>
      <c r="H49" s="18">
        <f t="shared" si="0"/>
        <v>0.74193548387096775</v>
      </c>
      <c r="I49" s="17">
        <v>28</v>
      </c>
      <c r="J49" s="17">
        <f>'[1]Sit Up Scores'!C51</f>
        <v>56</v>
      </c>
      <c r="K49" s="17">
        <f t="shared" si="1"/>
        <v>42</v>
      </c>
      <c r="L49" s="17">
        <f>'[1]Sit &amp; Reach Scores'!C51</f>
        <v>40</v>
      </c>
      <c r="M49" s="17">
        <f t="shared" si="2"/>
        <v>35</v>
      </c>
      <c r="N49" s="17">
        <f>'[1]Pull Up Scores'!C51</f>
        <v>9</v>
      </c>
      <c r="O49" s="17">
        <f t="shared" si="3"/>
        <v>48</v>
      </c>
      <c r="P49" s="19">
        <f>'[1]1.5 Mile Run Scores'!C51</f>
        <v>8.8645833333333337E-3</v>
      </c>
      <c r="Q49" s="17">
        <f>(IF(OR($D49="m",$D49="M"),IF(($C49&gt;=20)*($C49&lt;=29),LOOKUP(P49,'[1]XX Run Calc XX'!$A$2:$A$140,'[1]XX Run Calc XX'!$C$2:$C$140),IF(($C49&gt;=30)*($C49&lt;=39),LOOKUP(P49,'[1]XX Run Calc XX'!$A$2:$A$140,'[1]XX Run Calc XX'!$D$2:$D$140),IF(($C49&gt;=40)*($C49&lt;=49),LOOKUP(P49,'[1]XX Run Calc XX'!$A$2:$A$140,'[1]XX Run Calc XX'!$E$2:$E$140),IF($C49&gt;=50,LOOKUP(P49,'[1]XX Run Calc XX'!$A$2:$A$140,'[1]XX Run Calc XX'!$F$2:$F$140),"AGE!")))),IF(OR($D49="f",$D49="F"),IF(($C49&gt;=20)*($C49&lt;=29),LOOKUP(P49,'[1]XX Run Calc XX'!$A$2:$A$140,'[1]XX Run Calc XX'!$I$2:$I$140),IF(($C49&gt;=30)*($C49&lt;=39),LOOKUP(P49,'[1]XX Run Calc XX'!$A$2:$A$140,'[1]XX Run Calc XX'!$J$2:$J$140),IF($C49&gt;=40,LOOKUP(P49,'[1]XX Run Calc XX'!$A$2:$A$140,'[1]XX Run Calc XX'!$K$2:$K$140),"AGE!"))),"Gender!")))</f>
        <v>81</v>
      </c>
      <c r="R49" s="19">
        <f>'[1]Agility Scores'!C51</f>
        <v>1.1805555555555556E-3</v>
      </c>
      <c r="S49" s="17">
        <f>LOOKUP($R49,'[1]XX Ag Calc XX'!$A$3:$A$122,'[1]XX Ag Calc XX'!$C$3:$C$122)</f>
        <v>18</v>
      </c>
      <c r="T49" s="20">
        <f t="shared" si="4"/>
        <v>252</v>
      </c>
      <c r="U49" s="21"/>
    </row>
    <row r="50" spans="1:21" x14ac:dyDescent="0.3">
      <c r="A50" s="22" t="s">
        <v>86</v>
      </c>
      <c r="B50" s="23" t="s">
        <v>87</v>
      </c>
      <c r="C50" s="24">
        <v>30</v>
      </c>
      <c r="D50" s="16" t="s">
        <v>22</v>
      </c>
      <c r="E50">
        <v>67</v>
      </c>
      <c r="F50" s="46">
        <v>168</v>
      </c>
      <c r="G50" s="17">
        <f>'[1]Bench Scores'!D44</f>
        <v>165</v>
      </c>
      <c r="H50" s="18">
        <f t="shared" si="0"/>
        <v>0.9821428571428571</v>
      </c>
      <c r="I50" s="17">
        <v>30</v>
      </c>
      <c r="J50" s="17">
        <f>'[1]Sit Up Scores'!C44</f>
        <v>51</v>
      </c>
      <c r="K50" s="17">
        <f t="shared" si="1"/>
        <v>39</v>
      </c>
      <c r="L50" s="17">
        <f>'[1]Sit &amp; Reach Scores'!C44</f>
        <v>23</v>
      </c>
      <c r="M50" s="17">
        <f t="shared" si="2"/>
        <v>22</v>
      </c>
      <c r="N50" s="17">
        <f>'[1]Pull Up Scores'!C44</f>
        <v>7</v>
      </c>
      <c r="O50" s="17">
        <f t="shared" si="3"/>
        <v>30</v>
      </c>
      <c r="P50" s="19">
        <f>'[1]1.5 Mile Run Scores'!C44</f>
        <v>7.3206018518518516E-3</v>
      </c>
      <c r="Q50" s="17">
        <f>(IF(OR($D50="m",$D50="M"),IF(($C50&gt;=20)*($C50&lt;=29),LOOKUP(P50,'[1]XX Run Calc XX'!$A$2:$A$140,'[1]XX Run Calc XX'!$C$2:$C$140),IF(($C50&gt;=30)*($C50&lt;=39),LOOKUP(P50,'[1]XX Run Calc XX'!$A$2:$A$140,'[1]XX Run Calc XX'!$D$2:$D$140),IF(($C50&gt;=40)*($C50&lt;=49),LOOKUP(P50,'[1]XX Run Calc XX'!$A$2:$A$140,'[1]XX Run Calc XX'!$E$2:$E$140),IF($C50&gt;=50,LOOKUP(P50,'[1]XX Run Calc XX'!$A$2:$A$140,'[1]XX Run Calc XX'!$F$2:$F$140),"AGE!")))),IF(OR($D50="f",$D50="F"),IF(($C50&gt;=20)*($C50&lt;=29),LOOKUP(P50,'[1]XX Run Calc XX'!$A$2:$A$140,'[1]XX Run Calc XX'!$I$2:$I$140),IF(($C50&gt;=30)*($C50&lt;=39),LOOKUP(P50,'[1]XX Run Calc XX'!$A$2:$A$140,'[1]XX Run Calc XX'!$J$2:$J$140),IF($C50&gt;=40,LOOKUP(P50,'[1]XX Run Calc XX'!$A$2:$A$140,'[1]XX Run Calc XX'!$K$2:$K$140),"AGE!"))),"Gender!")))</f>
        <v>88</v>
      </c>
      <c r="R50" s="19">
        <f>'[1]Agility Scores'!C44</f>
        <v>1.0170138888888889E-3</v>
      </c>
      <c r="S50" s="17">
        <f>LOOKUP($R50,'[1]XX Ag Calc XX'!$A$3:$A$122,'[1]XX Ag Calc XX'!$C$3:$C$122)</f>
        <v>32</v>
      </c>
      <c r="T50" s="20">
        <f t="shared" si="4"/>
        <v>241</v>
      </c>
      <c r="U50" s="21"/>
    </row>
    <row r="51" spans="1:21" x14ac:dyDescent="0.3">
      <c r="A51" s="22" t="s">
        <v>88</v>
      </c>
      <c r="B51" s="23" t="s">
        <v>37</v>
      </c>
      <c r="C51" s="24">
        <v>43</v>
      </c>
      <c r="D51" s="16" t="s">
        <v>22</v>
      </c>
      <c r="E51">
        <v>69</v>
      </c>
      <c r="F51" s="45">
        <v>223</v>
      </c>
      <c r="G51" s="17">
        <f>'[1]Bench Scores'!D34</f>
        <v>250</v>
      </c>
      <c r="H51" s="18">
        <f t="shared" si="0"/>
        <v>1.1210762331838564</v>
      </c>
      <c r="I51" s="17">
        <f>IF(G51=0,0,(IF(OR($D51="m",$D51="M"),IF(($C51&gt;=20)*($C51&lt;=29),INT(2*(((100*($G51/$F51))-25)/5)),IF(($C51&gt;=30)*($C51&lt;=39),INT(2*((100*($G51/$F51)-20)/5)),IF(($C51&gt;=40)*($C51&lt;=49),INT(2*((100*($G51/$F51)-10)/5)),IF($C51&gt;=50,INT(2*(((100*($G51/$F51)))/5)),"AGE!")))),IF(OR($D51="f",$D51="F"),IF(($C51&gt;=20)*($C51&lt;=29),INT(2*(((100*($G51/$F51)))/5)),IF(($C51&gt;=30)*($C51&lt;=39),INT(2*((100*($G51/$F51)+5)/5)),IF($C51&gt;=40,INT(2*((100*($G51/$F51)+10)/5)),"AGE!"))),"Gender!"))))</f>
        <v>40</v>
      </c>
      <c r="J51" s="17">
        <f>'[1]Sit Up Scores'!C34</f>
        <v>42</v>
      </c>
      <c r="K51" s="17">
        <f t="shared" si="1"/>
        <v>35</v>
      </c>
      <c r="L51" s="17">
        <f>'[1]Sit &amp; Reach Scores'!C34</f>
        <v>23</v>
      </c>
      <c r="M51" s="17">
        <f t="shared" si="2"/>
        <v>22</v>
      </c>
      <c r="N51" s="17">
        <f>'[1]Pull Up Scores'!C34</f>
        <v>7</v>
      </c>
      <c r="O51" s="17">
        <f t="shared" si="3"/>
        <v>36</v>
      </c>
      <c r="P51" s="19">
        <f>'[1]1.5 Mile Run Scores'!C34</f>
        <v>9.5729166666666671E-3</v>
      </c>
      <c r="Q51" s="17">
        <f>(IF(OR($D51="m",$D51="M"),IF(($C51&gt;=20)*($C51&lt;=29),LOOKUP(P51,'[1]XX Run Calc XX'!$A$2:$A$140,'[1]XX Run Calc XX'!$C$2:$C$140),IF(($C51&gt;=30)*($C51&lt;=39),LOOKUP(P51,'[1]XX Run Calc XX'!$A$2:$A$140,'[1]XX Run Calc XX'!$D$2:$D$140),IF(($C51&gt;=40)*($C51&lt;=49),LOOKUP(P51,'[1]XX Run Calc XX'!$A$2:$A$140,'[1]XX Run Calc XX'!$E$2:$E$140),IF($C51&gt;=50,LOOKUP(P51,'[1]XX Run Calc XX'!$A$2:$A$140,'[1]XX Run Calc XX'!$F$2:$F$140),"AGE!")))),IF(OR($D51="f",$D51="F"),IF(($C51&gt;=20)*($C51&lt;=29),LOOKUP(P51,'[1]XX Run Calc XX'!$A$2:$A$140,'[1]XX Run Calc XX'!$I$2:$I$140),IF(($C51&gt;=30)*($C51&lt;=39),LOOKUP(P51,'[1]XX Run Calc XX'!$A$2:$A$140,'[1]XX Run Calc XX'!$J$2:$J$140),IF($C51&gt;=40,LOOKUP(P51,'[1]XX Run Calc XX'!$A$2:$A$140,'[1]XX Run Calc XX'!$K$2:$K$140),"AGE!"))),"Gender!")))</f>
        <v>72</v>
      </c>
      <c r="R51" s="19">
        <f>'[1]Agility Scores'!C34</f>
        <v>1.017824074074074E-3</v>
      </c>
      <c r="S51" s="17">
        <f>LOOKUP($R51,'[1]XX Ag Calc XX'!$A$3:$A$122,'[1]XX Ag Calc XX'!$C$3:$C$122)</f>
        <v>32</v>
      </c>
      <c r="T51" s="20">
        <f t="shared" si="4"/>
        <v>237</v>
      </c>
      <c r="U51" s="21"/>
    </row>
    <row r="52" spans="1:21" x14ac:dyDescent="0.3">
      <c r="A52" s="14" t="s">
        <v>89</v>
      </c>
      <c r="B52" s="14" t="s">
        <v>48</v>
      </c>
      <c r="C52" s="15">
        <v>35</v>
      </c>
      <c r="D52" s="16" t="s">
        <v>22</v>
      </c>
      <c r="E52">
        <v>70</v>
      </c>
      <c r="F52" s="45">
        <v>172</v>
      </c>
      <c r="G52" s="17">
        <f>'[1]Bench Scores'!D15</f>
        <v>165</v>
      </c>
      <c r="H52" s="18">
        <f t="shared" si="0"/>
        <v>0.95930232558139539</v>
      </c>
      <c r="I52" s="17">
        <f>IF(G52=0,0,(IF(OR($D52="m",$D52="M"),IF(($C52&gt;=20)*($C52&lt;=29),INT(2*(((100*($G52/$F52))-25)/5)),IF(($C52&gt;=30)*($C52&lt;=39),INT(2*((100*($G52/$F52)-20)/5)),IF(($C52&gt;=40)*($C52&lt;=49),INT(2*((100*($G52/$F52)-10)/5)),IF($C52&gt;=50,INT(2*(((100*($G52/$F52)))/5)),"AGE!")))),IF(OR($D52="f",$D52="F"),IF(($C52&gt;=20)*($C52&lt;=29),INT(2*(((100*($G52/$F52)))/5)),IF(($C52&gt;=30)*($C52&lt;=39),INT(2*((100*($G52/$F52)+5)/5)),IF($C52&gt;=40,INT(2*((100*($G52/$F52)+10)/5)),"AGE!"))),"Gender!"))))</f>
        <v>30</v>
      </c>
      <c r="J52" s="17">
        <f>'[1]Sit Up Scores'!C15</f>
        <v>31</v>
      </c>
      <c r="K52" s="17">
        <f t="shared" si="1"/>
        <v>19</v>
      </c>
      <c r="L52" s="17">
        <f>'[1]Sit &amp; Reach Scores'!C15</f>
        <v>39</v>
      </c>
      <c r="M52" s="17">
        <f t="shared" si="2"/>
        <v>38</v>
      </c>
      <c r="N52" s="17">
        <f>'[1]Pull Up Scores'!C15</f>
        <v>10</v>
      </c>
      <c r="O52" s="17">
        <f t="shared" si="3"/>
        <v>39</v>
      </c>
      <c r="P52" s="19">
        <f>'[1]1.5 Mile Run Scores'!C15</f>
        <v>7.9479166666666674E-3</v>
      </c>
      <c r="Q52" s="17">
        <f>(IF(OR($D52="m",$D52="M"),IF(($C52&gt;=20)*($C52&lt;=29),LOOKUP(P52,'[1]XX Run Calc XX'!$A$2:$A$140,'[1]XX Run Calc XX'!$C$2:$C$140),IF(($C52&gt;=30)*($C52&lt;=39),LOOKUP(P52,'[1]XX Run Calc XX'!$A$2:$A$140,'[1]XX Run Calc XX'!$D$2:$D$140),IF(($C52&gt;=40)*($C52&lt;=49),LOOKUP(P52,'[1]XX Run Calc XX'!$A$2:$A$140,'[1]XX Run Calc XX'!$E$2:$E$140),IF($C52&gt;=50,LOOKUP(P52,'[1]XX Run Calc XX'!$A$2:$A$140,'[1]XX Run Calc XX'!$F$2:$F$140),"AGE!")))),IF(OR($D52="f",$D52="F"),IF(($C52&gt;=20)*($C52&lt;=29),LOOKUP(P52,'[1]XX Run Calc XX'!$A$2:$A$140,'[1]XX Run Calc XX'!$I$2:$I$140),IF(($C52&gt;=30)*($C52&lt;=39),LOOKUP(P52,'[1]XX Run Calc XX'!$A$2:$A$140,'[1]XX Run Calc XX'!$J$2:$J$140),IF($C52&gt;=40,LOOKUP(P52,'[1]XX Run Calc XX'!$A$2:$A$140,'[1]XX Run Calc XX'!$K$2:$K$140),"AGE!"))),"Gender!")))</f>
        <v>83</v>
      </c>
      <c r="R52" s="19">
        <f>'[1]Agility Scores'!C15</f>
        <v>1.0840277777777777E-3</v>
      </c>
      <c r="S52" s="17">
        <f>LOOKUP($R52,'[1]XX Ag Calc XX'!$A$3:$A$122,'[1]XX Ag Calc XX'!$C$3:$C$122)</f>
        <v>26</v>
      </c>
      <c r="T52" s="20">
        <f t="shared" si="4"/>
        <v>235</v>
      </c>
      <c r="U52" s="21"/>
    </row>
    <row r="53" spans="1:21" x14ac:dyDescent="0.3">
      <c r="A53" s="26" t="s">
        <v>90</v>
      </c>
      <c r="B53" s="26" t="s">
        <v>87</v>
      </c>
      <c r="C53" s="27">
        <v>39</v>
      </c>
      <c r="D53" s="16" t="s">
        <v>22</v>
      </c>
      <c r="E53">
        <v>70</v>
      </c>
      <c r="F53" s="45">
        <v>175</v>
      </c>
      <c r="G53" s="17">
        <f>'[1]Bench Scores'!D45</f>
        <v>185</v>
      </c>
      <c r="H53" s="18">
        <f t="shared" si="0"/>
        <v>1.0571428571428572</v>
      </c>
      <c r="I53" s="17">
        <f>IF(G53=0,0,(IF(OR($D53="m",$D53="M"),IF(($C53&gt;=20)*($C53&lt;=29),INT(2*(((100*($G53/$F53))-25)/5)),IF(($C53&gt;=30)*($C53&lt;=39),INT(2*((100*($G53/$F53)-20)/5)),IF(($C53&gt;=40)*($C53&lt;=49),INT(2*((100*($G53/$F53)-10)/5)),IF($C53&gt;=50,INT(2*(((100*($G53/$F53)))/5)),"AGE!")))),IF(OR($D53="f",$D53="F"),IF(($C53&gt;=20)*($C53&lt;=29),INT(2*(((100*($G53/$F53)))/5)),IF(($C53&gt;=30)*($C53&lt;=39),INT(2*((100*($G53/$F53)+5)/5)),IF($C53&gt;=40,INT(2*((100*($G53/$F53)+10)/5)),"AGE!"))),"Gender!"))))</f>
        <v>34</v>
      </c>
      <c r="J53" s="17">
        <f>'[1]Sit Up Scores'!C45</f>
        <v>56</v>
      </c>
      <c r="K53" s="17">
        <f t="shared" si="1"/>
        <v>44</v>
      </c>
      <c r="L53" s="17">
        <f>'[1]Sit &amp; Reach Scores'!C45</f>
        <v>14</v>
      </c>
      <c r="M53" s="17">
        <f t="shared" si="2"/>
        <v>13</v>
      </c>
      <c r="N53" s="17">
        <f>'[1]Pull Up Scores'!C45</f>
        <v>8</v>
      </c>
      <c r="O53" s="17">
        <f t="shared" si="3"/>
        <v>33</v>
      </c>
      <c r="P53" s="19">
        <f>'[1]1.5 Mile Run Scores'!C45</f>
        <v>7.7141203703703703E-3</v>
      </c>
      <c r="Q53" s="17">
        <f>(IF(OR($D53="m",$D53="M"),IF(($C53&gt;=20)*($C53&lt;=29),LOOKUP(P53,'[1]XX Run Calc XX'!$A$2:$A$140,'[1]XX Run Calc XX'!$C$2:$C$140),IF(($C53&gt;=30)*($C53&lt;=39),LOOKUP(P53,'[1]XX Run Calc XX'!$A$2:$A$140,'[1]XX Run Calc XX'!$D$2:$D$140),IF(($C53&gt;=40)*($C53&lt;=49),LOOKUP(P53,'[1]XX Run Calc XX'!$A$2:$A$140,'[1]XX Run Calc XX'!$E$2:$E$140),IF($C53&gt;=50,LOOKUP(P53,'[1]XX Run Calc XX'!$A$2:$A$140,'[1]XX Run Calc XX'!$F$2:$F$140),"AGE!")))),IF(OR($D53="f",$D53="F"),IF(($C53&gt;=20)*($C53&lt;=29),LOOKUP(P53,'[1]XX Run Calc XX'!$A$2:$A$140,'[1]XX Run Calc XX'!$I$2:$I$140),IF(($C53&gt;=30)*($C53&lt;=39),LOOKUP(P53,'[1]XX Run Calc XX'!$A$2:$A$140,'[1]XX Run Calc XX'!$J$2:$J$140),IF($C53&gt;=40,LOOKUP(P53,'[1]XX Run Calc XX'!$A$2:$A$140,'[1]XX Run Calc XX'!$K$2:$K$140),"AGE!"))),"Gender!")))</f>
        <v>85</v>
      </c>
      <c r="R53" s="19">
        <f>'[1]Agility Scores'!C45</f>
        <v>1.1371527777777777E-3</v>
      </c>
      <c r="S53" s="17">
        <v>22</v>
      </c>
      <c r="T53" s="20">
        <f t="shared" si="4"/>
        <v>231</v>
      </c>
      <c r="U53" s="21"/>
    </row>
    <row r="54" spans="1:21" x14ac:dyDescent="0.3">
      <c r="A54" s="22" t="s">
        <v>91</v>
      </c>
      <c r="B54" s="23" t="s">
        <v>48</v>
      </c>
      <c r="C54" s="24">
        <v>29</v>
      </c>
      <c r="D54" s="16" t="s">
        <v>22</v>
      </c>
      <c r="E54">
        <v>70</v>
      </c>
      <c r="F54" s="45">
        <v>199</v>
      </c>
      <c r="G54" s="17">
        <f>'[1]Bench Scores'!D19</f>
        <v>225</v>
      </c>
      <c r="H54" s="18">
        <f t="shared" si="0"/>
        <v>1.1306532663316582</v>
      </c>
      <c r="I54" s="17">
        <v>34</v>
      </c>
      <c r="J54" s="17">
        <f>'[1]Sit Up Scores'!C19</f>
        <v>38</v>
      </c>
      <c r="K54" s="17">
        <f t="shared" si="1"/>
        <v>21</v>
      </c>
      <c r="L54" s="17">
        <f>'[1]Sit &amp; Reach Scores'!C19</f>
        <v>31</v>
      </c>
      <c r="M54" s="17">
        <f t="shared" si="2"/>
        <v>28</v>
      </c>
      <c r="N54" s="17">
        <f>'[1]Pull Up Scores'!C19</f>
        <v>11</v>
      </c>
      <c r="O54" s="17">
        <f t="shared" si="3"/>
        <v>39</v>
      </c>
      <c r="P54" s="19">
        <f>'[1]1.5 Mile Run Scores'!C19</f>
        <v>8.9930555555555545E-3</v>
      </c>
      <c r="Q54" s="17">
        <f>(IF(OR($D54="m",$D54="M"),IF(($C54&gt;=20)*($C54&lt;=29),LOOKUP(P54,'[1]XX Run Calc XX'!$A$2:$A$140,'[1]XX Run Calc XX'!$C$2:$C$140),IF(($C54&gt;=30)*($C54&lt;=39),LOOKUP(P54,'[1]XX Run Calc XX'!$A$2:$A$140,'[1]XX Run Calc XX'!$D$2:$D$140),IF(($C54&gt;=40)*($C54&lt;=49),LOOKUP(P54,'[1]XX Run Calc XX'!$A$2:$A$140,'[1]XX Run Calc XX'!$E$2:$E$140),IF($C54&gt;=50,LOOKUP(P54,'[1]XX Run Calc XX'!$A$2:$A$140,'[1]XX Run Calc XX'!$F$2:$F$140),"AGE!")))),IF(OR($D54="f",$D54="F"),IF(($C54&gt;=20)*($C54&lt;=29),LOOKUP(P54,'[1]XX Run Calc XX'!$A$2:$A$140,'[1]XX Run Calc XX'!$I$2:$I$140),IF(($C54&gt;=30)*($C54&lt;=39),LOOKUP(P54,'[1]XX Run Calc XX'!$A$2:$A$140,'[1]XX Run Calc XX'!$J$2:$J$140),IF($C54&gt;=40,LOOKUP(P54,'[1]XX Run Calc XX'!$A$2:$A$140,'[1]XX Run Calc XX'!$K$2:$K$140),"AGE!"))),"Gender!")))</f>
        <v>70</v>
      </c>
      <c r="R54" s="19">
        <f>'[1]Agility Scores'!C19</f>
        <v>9.8819444444444454E-4</v>
      </c>
      <c r="S54" s="17">
        <v>35</v>
      </c>
      <c r="T54" s="20">
        <f t="shared" si="4"/>
        <v>227</v>
      </c>
      <c r="U54" s="21"/>
    </row>
    <row r="55" spans="1:21" x14ac:dyDescent="0.3">
      <c r="A55" s="35" t="s">
        <v>92</v>
      </c>
      <c r="B55" s="35" t="s">
        <v>93</v>
      </c>
      <c r="C55" s="36">
        <v>26</v>
      </c>
      <c r="D55" s="31" t="s">
        <v>52</v>
      </c>
      <c r="E55">
        <v>66</v>
      </c>
      <c r="F55" s="46">
        <v>138</v>
      </c>
      <c r="G55" s="17">
        <f>'[1]Bench Scores'!D3</f>
        <v>95</v>
      </c>
      <c r="H55" s="18">
        <f t="shared" si="0"/>
        <v>0.68840579710144922</v>
      </c>
      <c r="I55" s="17">
        <v>26</v>
      </c>
      <c r="J55" s="17">
        <f>'[1]Sit Up Scores'!C3</f>
        <v>53</v>
      </c>
      <c r="K55" s="17">
        <f t="shared" si="1"/>
        <v>39</v>
      </c>
      <c r="L55" s="17">
        <f>'[1]Sit &amp; Reach Scores'!C3</f>
        <v>37</v>
      </c>
      <c r="M55" s="17">
        <f t="shared" si="2"/>
        <v>32</v>
      </c>
      <c r="N55" s="17">
        <f>'[1]Pull Up Scores'!C3</f>
        <v>5</v>
      </c>
      <c r="O55" s="17">
        <f t="shared" si="3"/>
        <v>36</v>
      </c>
      <c r="P55" s="19">
        <f>'[1]1.5 Mile Run Scores'!C3</f>
        <v>9.0266203703703706E-3</v>
      </c>
      <c r="Q55" s="17">
        <f>(IF(OR($D55="m",$D55="M"),IF(($C55&gt;=20)*($C55&lt;=29),LOOKUP(P55,'[1]XX Run Calc XX'!$A$2:$A$140,'[1]XX Run Calc XX'!$C$2:$C$140),IF(($C55&gt;=30)*($C55&lt;=39),LOOKUP(P55,'[1]XX Run Calc XX'!$A$2:$A$140,'[1]XX Run Calc XX'!$D$2:$D$140),IF(($C55&gt;=40)*($C55&lt;=49),LOOKUP(P55,'[1]XX Run Calc XX'!$A$2:$A$140,'[1]XX Run Calc XX'!$E$2:$E$140),IF($C55&gt;=50,LOOKUP(P55,'[1]XX Run Calc XX'!$A$2:$A$140,'[1]XX Run Calc XX'!$F$2:$F$140),"AGE!")))),IF(OR($D55="f",$D55="F"),IF(($C55&gt;=20)*($C55&lt;=29),LOOKUP(P55,'[1]XX Run Calc XX'!$A$2:$A$140,'[1]XX Run Calc XX'!$I$2:$I$140),IF(($C55&gt;=30)*($C55&lt;=39),LOOKUP(P55,'[1]XX Run Calc XX'!$A$2:$A$140,'[1]XX Run Calc XX'!$J$2:$J$140),IF($C55&gt;=40,LOOKUP(P55,'[1]XX Run Calc XX'!$A$2:$A$140,'[1]XX Run Calc XX'!$K$2:$K$140),"AGE!"))),"Gender!")))</f>
        <v>80</v>
      </c>
      <c r="R55" s="19">
        <f>'[1]Agility Scores'!C3</f>
        <v>1.3729166666666666E-3</v>
      </c>
      <c r="S55" s="17">
        <f>LOOKUP($R55,'[1]XX Ag Calc XX'!$A$3:$A$122,'[1]XX Ag Calc XX'!$C$3:$C$122)</f>
        <v>1</v>
      </c>
      <c r="T55" s="20">
        <f t="shared" si="4"/>
        <v>214</v>
      </c>
      <c r="U55" s="21"/>
    </row>
    <row r="56" spans="1:21" x14ac:dyDescent="0.3">
      <c r="A56" s="28" t="s">
        <v>94</v>
      </c>
      <c r="B56" s="29" t="s">
        <v>87</v>
      </c>
      <c r="C56" s="30">
        <v>36</v>
      </c>
      <c r="D56" s="31" t="s">
        <v>52</v>
      </c>
      <c r="E56">
        <v>66</v>
      </c>
      <c r="F56" s="46">
        <v>134</v>
      </c>
      <c r="G56" s="17">
        <f>'[1]Bench Scores'!D46</f>
        <v>85</v>
      </c>
      <c r="H56" s="18">
        <f t="shared" si="0"/>
        <v>0.63432835820895528</v>
      </c>
      <c r="I56" s="17">
        <v>26</v>
      </c>
      <c r="J56" s="17">
        <f>'[1]Sit Up Scores'!C46</f>
        <v>52</v>
      </c>
      <c r="K56" s="17">
        <f t="shared" si="1"/>
        <v>41</v>
      </c>
      <c r="L56" s="17">
        <f>'[1]Sit &amp; Reach Scores'!C46</f>
        <v>43</v>
      </c>
      <c r="M56" s="17">
        <f t="shared" si="2"/>
        <v>38</v>
      </c>
      <c r="N56" s="17">
        <f>'[1]Pull Up Scores'!C46</f>
        <v>0</v>
      </c>
      <c r="O56" s="17">
        <f t="shared" si="3"/>
        <v>0</v>
      </c>
      <c r="P56" s="19">
        <f>'[1]1.5 Mile Run Scores'!C46</f>
        <v>8.7164351851851847E-3</v>
      </c>
      <c r="Q56" s="17">
        <f>(IF(OR($D56="m",$D56="M"),IF(($C56&gt;=20)*($C56&lt;=29),LOOKUP(P56,'[1]XX Run Calc XX'!$A$2:$A$140,'[1]XX Run Calc XX'!$C$2:$C$140),IF(($C56&gt;=30)*($C56&lt;=39),LOOKUP(P56,'[1]XX Run Calc XX'!$A$2:$A$140,'[1]XX Run Calc XX'!$D$2:$D$140),IF(($C56&gt;=40)*($C56&lt;=49),LOOKUP(P56,'[1]XX Run Calc XX'!$A$2:$A$140,'[1]XX Run Calc XX'!$E$2:$E$140),IF($C56&gt;=50,LOOKUP(P56,'[1]XX Run Calc XX'!$A$2:$A$140,'[1]XX Run Calc XX'!$F$2:$F$140),"AGE!")))),IF(OR($D56="f",$D56="F"),IF(($C56&gt;=20)*($C56&lt;=29),LOOKUP(P56,'[1]XX Run Calc XX'!$A$2:$A$140,'[1]XX Run Calc XX'!$I$2:$I$140),IF(($C56&gt;=30)*($C56&lt;=39),LOOKUP(P56,'[1]XX Run Calc XX'!$A$2:$A$140,'[1]XX Run Calc XX'!$J$2:$J$140),IF($C56&gt;=40,LOOKUP(P56,'[1]XX Run Calc XX'!$A$2:$A$140,'[1]XX Run Calc XX'!$K$2:$K$140),"AGE!"))),"Gender!")))</f>
        <v>84</v>
      </c>
      <c r="R56" s="19">
        <f>'[1]Agility Scores'!C46</f>
        <v>1.1480324074074073E-3</v>
      </c>
      <c r="S56" s="17">
        <v>21</v>
      </c>
      <c r="T56" s="20">
        <f t="shared" si="4"/>
        <v>210</v>
      </c>
      <c r="U56" s="21"/>
    </row>
    <row r="57" spans="1:21" x14ac:dyDescent="0.3">
      <c r="A57" s="22" t="s">
        <v>95</v>
      </c>
      <c r="B57" s="23" t="s">
        <v>64</v>
      </c>
      <c r="C57" s="24">
        <v>26</v>
      </c>
      <c r="D57" s="16" t="s">
        <v>22</v>
      </c>
      <c r="E57">
        <v>69</v>
      </c>
      <c r="F57" s="45">
        <v>200</v>
      </c>
      <c r="G57" s="17">
        <f>'[1]Bench Scores'!D47</f>
        <v>190</v>
      </c>
      <c r="H57" s="18">
        <f t="shared" si="0"/>
        <v>0.95</v>
      </c>
      <c r="I57" s="17">
        <f>IF(G57=0,0,(IF(OR($D57="m",$D57="M"),IF(($C57&gt;=20)*($C57&lt;=29),INT(2*(((100*($G57/$F57))-25)/5)),IF(($C57&gt;=30)*($C57&lt;=39),INT(2*((100*($G57/$F57)-20)/5)),IF(($C57&gt;=40)*($C57&lt;=49),INT(2*((100*($G57/$F57)-10)/5)),IF($C57&gt;=50,INT(2*(((100*($G57/$F57)))/5)),"AGE!")))),IF(OR($D57="f",$D57="F"),IF(($C57&gt;=20)*($C57&lt;=29),INT(2*(((100*($G57/$F57)))/5)),IF(($C57&gt;=30)*($C57&lt;=39),INT(2*((100*($G57/$F57)+5)/5)),IF($C57&gt;=40,INT(2*((100*($G57/$F57)+10)/5)),"AGE!"))),"Gender!"))))</f>
        <v>28</v>
      </c>
      <c r="J57" s="17">
        <f>'[1]Sit Up Scores'!C47</f>
        <v>49</v>
      </c>
      <c r="K57" s="17">
        <f t="shared" si="1"/>
        <v>32</v>
      </c>
      <c r="L57" s="17">
        <f>'[1]Sit &amp; Reach Scores'!C47</f>
        <v>34</v>
      </c>
      <c r="M57" s="17">
        <f t="shared" si="2"/>
        <v>31</v>
      </c>
      <c r="N57" s="17">
        <f>'[1]Pull Up Scores'!C47</f>
        <v>10</v>
      </c>
      <c r="O57" s="17">
        <f t="shared" si="3"/>
        <v>36</v>
      </c>
      <c r="P57" s="19">
        <f>'[1]1.5 Mile Run Scores'!C47</f>
        <v>8.217592592592594E-3</v>
      </c>
      <c r="Q57" s="17">
        <f>(IF(OR($D57="m",$D57="M"),IF(($C57&gt;=20)*($C57&lt;=29),LOOKUP(P57,'[1]XX Run Calc XX'!$A$2:$A$140,'[1]XX Run Calc XX'!$C$2:$C$140),IF(($C57&gt;=30)*($C57&lt;=39),LOOKUP(P57,'[1]XX Run Calc XX'!$A$2:$A$140,'[1]XX Run Calc XX'!$D$2:$D$140),IF(($C57&gt;=40)*($C57&lt;=49),LOOKUP(P57,'[1]XX Run Calc XX'!$A$2:$A$140,'[1]XX Run Calc XX'!$E$2:$E$140),IF($C57&gt;=50,LOOKUP(P57,'[1]XX Run Calc XX'!$A$2:$A$140,'[1]XX Run Calc XX'!$F$2:$F$140),"AGE!")))),IF(OR($D57="f",$D57="F"),IF(($C57&gt;=20)*($C57&lt;=29),LOOKUP(P57,'[1]XX Run Calc XX'!$A$2:$A$140,'[1]XX Run Calc XX'!$I$2:$I$140),IF(($C57&gt;=30)*($C57&lt;=39),LOOKUP(P57,'[1]XX Run Calc XX'!$A$2:$A$140,'[1]XX Run Calc XX'!$J$2:$J$140),IF($C57&gt;=40,LOOKUP(P57,'[1]XX Run Calc XX'!$A$2:$A$140,'[1]XX Run Calc XX'!$K$2:$K$140),"AGE!"))),"Gender!")))</f>
        <v>77</v>
      </c>
      <c r="R57" s="19">
        <f>'[1]Agility Scores'!C47</f>
        <v>1.8305555555555558E-3</v>
      </c>
      <c r="S57" s="17">
        <f>LOOKUP($R57,'[1]XX Ag Calc XX'!$A$3:$A$122,'[1]XX Ag Calc XX'!$C$3:$C$122)</f>
        <v>0</v>
      </c>
      <c r="T57" s="20">
        <f t="shared" si="4"/>
        <v>204</v>
      </c>
      <c r="U57" s="21"/>
    </row>
    <row r="58" spans="1:21" x14ac:dyDescent="0.3">
      <c r="A58" s="28" t="s">
        <v>96</v>
      </c>
      <c r="B58" s="29" t="s">
        <v>21</v>
      </c>
      <c r="C58" s="30">
        <v>28</v>
      </c>
      <c r="D58" s="31" t="s">
        <v>52</v>
      </c>
      <c r="E58">
        <v>67</v>
      </c>
      <c r="F58" s="46">
        <v>166</v>
      </c>
      <c r="G58" s="17">
        <f>'[1]Bench Scores'!D8</f>
        <v>105</v>
      </c>
      <c r="H58" s="18">
        <f t="shared" si="0"/>
        <v>0.63253012048192769</v>
      </c>
      <c r="I58" s="17">
        <v>24</v>
      </c>
      <c r="J58" s="17">
        <f>'[1]Sit Up Scores'!C8</f>
        <v>51</v>
      </c>
      <c r="K58" s="17">
        <f t="shared" si="1"/>
        <v>37</v>
      </c>
      <c r="L58" s="17">
        <f>'[1]Sit &amp; Reach Scores'!C8</f>
        <v>29</v>
      </c>
      <c r="M58" s="17">
        <f t="shared" si="2"/>
        <v>24</v>
      </c>
      <c r="N58" s="17">
        <f>'[1]Pull Up Scores'!C8</f>
        <v>0</v>
      </c>
      <c r="O58" s="17">
        <f t="shared" si="3"/>
        <v>0</v>
      </c>
      <c r="P58" s="19">
        <f>'[1]1.5 Mile Run Scores'!C8</f>
        <v>8.8020833333333336E-3</v>
      </c>
      <c r="Q58" s="17">
        <f>(IF(OR($D58="m",$D58="M"),IF(($C58&gt;=20)*($C58&lt;=29),LOOKUP(P58,'[1]XX Run Calc XX'!$A$2:$A$140,'[1]XX Run Calc XX'!$C$2:$C$140),IF(($C58&gt;=30)*($C58&lt;=39),LOOKUP(P58,'[1]XX Run Calc XX'!$A$2:$A$140,'[1]XX Run Calc XX'!$D$2:$D$140),IF(($C58&gt;=40)*($C58&lt;=49),LOOKUP(P58,'[1]XX Run Calc XX'!$A$2:$A$140,'[1]XX Run Calc XX'!$E$2:$E$140),IF($C58&gt;=50,LOOKUP(P58,'[1]XX Run Calc XX'!$A$2:$A$140,'[1]XX Run Calc XX'!$F$2:$F$140),"AGE!")))),IF(OR($D58="f",$D58="F"),IF(($C58&gt;=20)*($C58&lt;=29),LOOKUP(P58,'[1]XX Run Calc XX'!$A$2:$A$140,'[1]XX Run Calc XX'!$I$2:$I$140),IF(($C58&gt;=30)*($C58&lt;=39),LOOKUP(P58,'[1]XX Run Calc XX'!$A$2:$A$140,'[1]XX Run Calc XX'!$J$2:$J$140),IF($C58&gt;=40,LOOKUP(P58,'[1]XX Run Calc XX'!$A$2:$A$140,'[1]XX Run Calc XX'!$K$2:$K$140),"AGE!"))),"Gender!")))</f>
        <v>81</v>
      </c>
      <c r="R58" s="19">
        <f>'[1]Agility Scores'!C8</f>
        <v>1.9425925925925928E-3</v>
      </c>
      <c r="S58" s="17">
        <f>LOOKUP($R58,'[1]XX Ag Calc XX'!$A$3:$A$122,'[1]XX Ag Calc XX'!$C$3:$C$122)</f>
        <v>0</v>
      </c>
      <c r="T58" s="20">
        <f t="shared" si="4"/>
        <v>166</v>
      </c>
      <c r="U58" s="21"/>
    </row>
    <row r="59" spans="1:21" x14ac:dyDescent="0.3">
      <c r="A59" s="37" t="s">
        <v>97</v>
      </c>
      <c r="B59" s="40" t="s">
        <v>98</v>
      </c>
      <c r="C59" s="41">
        <v>28</v>
      </c>
      <c r="D59" s="42" t="s">
        <v>22</v>
      </c>
      <c r="E59">
        <v>69</v>
      </c>
      <c r="F59" s="45">
        <v>210</v>
      </c>
      <c r="G59" s="17">
        <f>'[1]Bench Scores'!D59</f>
        <v>275</v>
      </c>
      <c r="H59" s="18">
        <f t="shared" si="0"/>
        <v>1.3095238095238095</v>
      </c>
      <c r="I59" s="17">
        <f>IF(G59=0,0,(IF(OR($D59="m",$D59="M"),IF(($C59&gt;=20)*($C59&lt;=29),INT(2*(((100*($G59/$F59))-25)/5)),IF(($C59&gt;=30)*($C59&lt;=39),INT(2*((100*($G59/$F59)-20)/5)),IF(($C59&gt;=40)*($C59&lt;=49),INT(2*((100*($G59/$F59)-10)/5)),IF($C59&gt;=50,INT(2*(((100*($G59/$F59)))/5)),"AGE!")))),IF(OR($D59="f",$D59="F"),IF(($C59&gt;=20)*($C59&lt;=29),INT(2*(((100*($G59/$F59)))/5)),IF(($C59&gt;=30)*($C59&lt;=39),INT(2*((100*($G59/$F59)+5)/5)),IF($C59&gt;=40,INT(2*((100*($G59/$F59)+10)/5)),"AGE!"))),"Gender!"))))</f>
        <v>42</v>
      </c>
      <c r="J59" s="17">
        <f>'[1]Sit Up Scores'!C59</f>
        <v>60</v>
      </c>
      <c r="K59" s="17">
        <f t="shared" si="1"/>
        <v>43</v>
      </c>
      <c r="L59" s="17">
        <f>'[1]Sit &amp; Reach Scores'!C59</f>
        <v>24</v>
      </c>
      <c r="M59" s="17">
        <f t="shared" si="2"/>
        <v>21</v>
      </c>
      <c r="N59" s="17">
        <f>'[1]Pull Up Scores'!C59</f>
        <v>11</v>
      </c>
      <c r="O59" s="17">
        <f t="shared" si="3"/>
        <v>39</v>
      </c>
      <c r="P59" s="19">
        <f>'[1]1.5 Mile Run Scores'!C59</f>
        <v>0</v>
      </c>
      <c r="Q59" s="17">
        <v>0</v>
      </c>
      <c r="R59" s="19">
        <f>'[1]Agility Scores'!C59</f>
        <v>0</v>
      </c>
      <c r="S59" s="17">
        <v>0</v>
      </c>
      <c r="T59" s="20">
        <f t="shared" si="4"/>
        <v>145</v>
      </c>
      <c r="U5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Bever</dc:creator>
  <cp:lastModifiedBy>m b</cp:lastModifiedBy>
  <dcterms:created xsi:type="dcterms:W3CDTF">2014-10-29T18:29:16Z</dcterms:created>
  <dcterms:modified xsi:type="dcterms:W3CDTF">2014-10-31T01:55:54Z</dcterms:modified>
</cp:coreProperties>
</file>